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ANE/WORDPRESS/2025/Planlegging av innhold VERKTØYKASSE 2.0/Universell utforming/"/>
    </mc:Choice>
  </mc:AlternateContent>
  <xr:revisionPtr revIDLastSave="0" documentId="8_{51F9D802-9B40-9F4B-AB33-16EEBC649A44}" xr6:coauthVersionLast="47" xr6:coauthVersionMax="47" xr10:uidLastSave="{00000000-0000-0000-0000-000000000000}"/>
  <bookViews>
    <workbookView xWindow="4340" yWindow="760" windowWidth="29040" windowHeight="15500" tabRatio="842" activeTab="2" xr2:uid="{FD15377A-976A-C044-BA91-17A140DCE72E}"/>
  </bookViews>
  <sheets>
    <sheet name="Målinger" sheetId="1" r:id="rId1"/>
    <sheet name="Forslag til revider krysstabell" sheetId="6" r:id="rId2"/>
    <sheet name="Kontrastkalkulator" sheetId="2" r:id="rId3"/>
    <sheet name="Ark1" sheetId="8" r:id="rId4"/>
    <sheet name="Transport kalkulator" sheetId="7" r:id="rId5"/>
    <sheet name="Krysstabell" sheetId="4" r:id="rId6"/>
    <sheet name="Utregninger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D3" i="2" s="1"/>
  <c r="F6" i="7"/>
  <c r="H13" i="6"/>
  <c r="G13" i="6"/>
  <c r="F13" i="6"/>
  <c r="E13" i="6"/>
  <c r="D13" i="6"/>
  <c r="C13" i="6"/>
  <c r="Z9" i="6"/>
  <c r="Y9" i="6"/>
  <c r="Z10" i="6"/>
  <c r="Y10" i="6"/>
  <c r="Z11" i="6"/>
  <c r="Y11" i="6"/>
  <c r="Z6" i="6"/>
  <c r="Y6" i="6"/>
  <c r="Z7" i="6"/>
  <c r="Y7" i="6"/>
  <c r="Z8" i="6"/>
  <c r="Y8" i="6"/>
  <c r="E19" i="6" s="1"/>
  <c r="Y14" i="1"/>
  <c r="Y13" i="1"/>
  <c r="Y12" i="1"/>
  <c r="Y11" i="1"/>
  <c r="Y9" i="1"/>
  <c r="Y10" i="1"/>
  <c r="X9" i="1"/>
  <c r="X10" i="1"/>
  <c r="X11" i="1"/>
  <c r="X12" i="1"/>
  <c r="X13" i="1"/>
  <c r="X14" i="1"/>
  <c r="D18" i="6" l="1"/>
  <c r="D19" i="6"/>
  <c r="C16" i="6"/>
  <c r="C17" i="6"/>
  <c r="C18" i="6"/>
  <c r="C19" i="6"/>
  <c r="H14" i="6"/>
  <c r="H15" i="6"/>
  <c r="G14" i="6"/>
  <c r="F19" i="6"/>
  <c r="E3" i="2"/>
</calcChain>
</file>

<file path=xl/sharedStrings.xml><?xml version="1.0" encoding="utf-8"?>
<sst xmlns="http://schemas.openxmlformats.org/spreadsheetml/2006/main" count="216" uniqueCount="67">
  <si>
    <t>Skifertype/Overflate</t>
  </si>
  <si>
    <t>Oppdal natur</t>
  </si>
  <si>
    <t>Oppdal antikkbørstet</t>
  </si>
  <si>
    <t>Oppdal silkebørstet</t>
  </si>
  <si>
    <t>Offerdal natur</t>
  </si>
  <si>
    <t>Offerdal antikkbørstet</t>
  </si>
  <si>
    <t>Offerdal silkebørstet</t>
  </si>
  <si>
    <t>Prøve</t>
  </si>
  <si>
    <t>Tidspunkt for måling:</t>
  </si>
  <si>
    <r>
      <t>Kunstig lys alene</t>
    </r>
    <r>
      <rPr>
        <sz val="12"/>
        <color theme="1"/>
        <rFont val="Aptos Narrow"/>
        <family val="2"/>
        <scheme val="minor"/>
      </rPr>
      <t>, spesielt varmhvite lamper eller spotlights</t>
    </r>
  </si>
  <si>
    <t>Direkte lys på prøven</t>
  </si>
  <si>
    <r>
      <t>Sterkt farget belysning</t>
    </r>
    <r>
      <rPr>
        <sz val="12"/>
        <color theme="1"/>
        <rFont val="Aptos Narrow"/>
        <family val="2"/>
        <scheme val="minor"/>
      </rPr>
      <t xml:space="preserve"> (f.eks. halogen eller farget LED)</t>
    </r>
  </si>
  <si>
    <r>
      <t xml:space="preserve">Måle i </t>
    </r>
    <r>
      <rPr>
        <b/>
        <sz val="12"/>
        <color theme="1"/>
        <rFont val="Aptos Narrow"/>
        <family val="2"/>
        <scheme val="minor"/>
      </rPr>
      <t>dagslys</t>
    </r>
    <r>
      <rPr>
        <sz val="12"/>
        <color theme="1"/>
        <rFont val="Aptos Narrow"/>
        <family val="2"/>
        <scheme val="minor"/>
      </rPr>
      <t>, gjerne på formiddag eller tidlig ettermiddag</t>
    </r>
  </si>
  <si>
    <r>
      <t xml:space="preserve">Ha en </t>
    </r>
    <r>
      <rPr>
        <b/>
        <sz val="12"/>
        <color theme="1"/>
        <rFont val="Aptos Narrow"/>
        <family val="2"/>
        <scheme val="minor"/>
      </rPr>
      <t>jevn, indirekte lyskilde</t>
    </r>
    <r>
      <rPr>
        <sz val="12"/>
        <color theme="1"/>
        <rFont val="Aptos Narrow"/>
        <family val="2"/>
        <scheme val="minor"/>
      </rPr>
      <t xml:space="preserve"> om man må bruke kunstig lys – f.eks. lysstoffrør med god fargegjengivelse (CRI &gt; 90)</t>
    </r>
  </si>
  <si>
    <t>Samme lyskilde og forhold for alle prøver (for å kunne sammenligne)</t>
  </si>
  <si>
    <r>
      <t xml:space="preserve">NCS Lightness Meter måler </t>
    </r>
    <r>
      <rPr>
        <b/>
        <sz val="12"/>
        <color theme="1"/>
        <rFont val="Aptos Narrow"/>
        <family val="2"/>
        <scheme val="minor"/>
      </rPr>
      <t>ikke Y-verdi direkte</t>
    </r>
    <r>
      <rPr>
        <sz val="12"/>
        <color theme="1"/>
        <rFont val="Aptos Narrow"/>
        <family val="2"/>
        <scheme val="minor"/>
      </rPr>
      <t xml:space="preserve">, men lar deg </t>
    </r>
    <r>
      <rPr>
        <b/>
        <sz val="12"/>
        <color theme="1"/>
        <rFont val="Aptos Narrow"/>
        <family val="2"/>
        <scheme val="minor"/>
      </rPr>
      <t>matche visuell lyshet</t>
    </r>
    <r>
      <rPr>
        <sz val="12"/>
        <color theme="1"/>
        <rFont val="Aptos Narrow"/>
        <family val="2"/>
        <scheme val="minor"/>
      </rPr>
      <t xml:space="preserve"> mot et kjent referansepunkt som har oppgitt V- og Y-verdi. Derfor:</t>
    </r>
  </si>
  <si>
    <r>
      <t xml:space="preserve">Plasser verktøyet </t>
    </r>
    <r>
      <rPr>
        <b/>
        <sz val="12"/>
        <color theme="1"/>
        <rFont val="Aptos Narrow"/>
        <family val="2"/>
        <scheme val="minor"/>
      </rPr>
      <t>helt inntil skiferprøven</t>
    </r>
  </si>
  <si>
    <r>
      <t xml:space="preserve">Bruk </t>
    </r>
    <r>
      <rPr>
        <b/>
        <sz val="12"/>
        <color theme="1"/>
        <rFont val="Aptos Narrow"/>
        <family val="2"/>
        <scheme val="minor"/>
      </rPr>
      <t>samme vinkel og avstand</t>
    </r>
    <r>
      <rPr>
        <sz val="12"/>
        <color theme="1"/>
        <rFont val="Aptos Narrow"/>
        <family val="2"/>
        <scheme val="minor"/>
      </rPr>
      <t xml:space="preserve"> hver gang</t>
    </r>
  </si>
  <si>
    <r>
      <t>Ikke stol blindt på øyet</t>
    </r>
    <r>
      <rPr>
        <sz val="12"/>
        <color theme="1"/>
        <rFont val="Aptos Narrow"/>
        <family val="2"/>
        <scheme val="minor"/>
      </rPr>
      <t xml:space="preserve"> – få gjerne en annen kollega til å dobbeltsjekke vurderingen</t>
    </r>
  </si>
  <si>
    <t>Type lys (dagslys, LED, lysrør):</t>
  </si>
  <si>
    <t>02.04.25, kl 13.23 - 14.15</t>
  </si>
  <si>
    <t>Hvor  utført:</t>
  </si>
  <si>
    <t>2.etasje i gammelt hovedkontor med nordvendte vinduer</t>
  </si>
  <si>
    <t>Kun dagslys</t>
  </si>
  <si>
    <t>Y-verdi overflate 1 (bakgrunn)</t>
  </si>
  <si>
    <t>Y-verdi overflate 2 (objekt)</t>
  </si>
  <si>
    <t>Luminanskontrast</t>
  </si>
  <si>
    <t>Snitt V-verdi</t>
  </si>
  <si>
    <t>V</t>
  </si>
  <si>
    <t>Y</t>
  </si>
  <si>
    <t>Standardavvik V</t>
  </si>
  <si>
    <t>Snitt Y-verdi</t>
  </si>
  <si>
    <t>Standardavik Y</t>
  </si>
  <si>
    <t>Kontrast (K)</t>
  </si>
  <si>
    <t>Y bakgrunn</t>
  </si>
  <si>
    <t>Y objekt</t>
  </si>
  <si>
    <t>Bakgrunn</t>
  </si>
  <si>
    <t>Objekt</t>
  </si>
  <si>
    <t>NCS</t>
  </si>
  <si>
    <t>S 6000-N</t>
  </si>
  <si>
    <t>S 5500-N</t>
  </si>
  <si>
    <t>S 4500-N</t>
  </si>
  <si>
    <t>S 3500-N</t>
  </si>
  <si>
    <t>S 3000-N</t>
  </si>
  <si>
    <r>
      <t xml:space="preserve">Standardavvik viser </t>
    </r>
    <r>
      <rPr>
        <b/>
        <sz val="12"/>
        <color theme="1"/>
        <rFont val="Aptos Narrow"/>
        <family val="2"/>
        <scheme val="minor"/>
      </rPr>
      <t>hvor spredt målingene er</t>
    </r>
    <r>
      <rPr>
        <sz val="12"/>
        <color theme="1"/>
        <rFont val="Aptos Narrow"/>
        <family val="2"/>
        <scheme val="minor"/>
      </rPr>
      <t>:</t>
    </r>
  </si>
  <si>
    <r>
      <t xml:space="preserve">Dette er nyttig for arkitekter som skal vurdere </t>
    </r>
    <r>
      <rPr>
        <b/>
        <sz val="12"/>
        <color theme="1"/>
        <rFont val="Aptos Narrow"/>
        <family val="2"/>
        <scheme val="minor"/>
      </rPr>
      <t>konsekvensen av variasjon</t>
    </r>
    <r>
      <rPr>
        <sz val="12"/>
        <color theme="1"/>
        <rFont val="Aptos Narrow"/>
        <family val="2"/>
        <scheme val="minor"/>
      </rPr>
      <t xml:space="preserve"> i naturlig skifer når de designer med hensyn til kontrast og universell utforming.</t>
    </r>
  </si>
  <si>
    <r>
      <t xml:space="preserve">Lavt tall: Overflaten er </t>
    </r>
    <r>
      <rPr>
        <b/>
        <sz val="12"/>
        <color theme="1"/>
        <rFont val="Aptos Narrow"/>
        <family val="2"/>
        <scheme val="minor"/>
      </rPr>
      <t>jevn og forutsigbar</t>
    </r>
  </si>
  <si>
    <r>
      <t xml:space="preserve">Høyt tall: Mer </t>
    </r>
    <r>
      <rPr>
        <b/>
        <sz val="12"/>
        <color theme="1"/>
        <rFont val="Aptos Narrow"/>
        <family val="2"/>
        <scheme val="minor"/>
      </rPr>
      <t>naturlig variasjon</t>
    </r>
    <r>
      <rPr>
        <sz val="12"/>
        <color theme="1"/>
        <rFont val="Aptos Narrow"/>
        <family val="2"/>
        <scheme val="minor"/>
      </rPr>
      <t xml:space="preserve"> i overflaten</t>
    </r>
  </si>
  <si>
    <t>Oppfyller krav (≥ 0,8)?</t>
  </si>
  <si>
    <t xml:space="preserve">Objekt ↓ </t>
  </si>
  <si>
    <t>Bakgrunn →</t>
  </si>
  <si>
    <t>Unngå:</t>
  </si>
  <si>
    <t>Forsøk:</t>
  </si>
  <si>
    <t>Viktig:</t>
  </si>
  <si>
    <t>Standardavvik</t>
  </si>
  <si>
    <r>
      <t xml:space="preserve">der </t>
    </r>
    <r>
      <rPr>
        <b/>
        <sz val="12"/>
        <color theme="1"/>
        <rFont val="Aptos Narrow"/>
        <family val="2"/>
        <scheme val="minor"/>
      </rPr>
      <t>Y1Y_1Y1​</t>
    </r>
    <r>
      <rPr>
        <sz val="12"/>
        <color theme="1"/>
        <rFont val="Aptos Narrow"/>
        <family val="2"/>
        <scheme val="minor"/>
      </rPr>
      <t xml:space="preserve"> er luminans-refleksjonsfaktoren (Y-verdien) for den </t>
    </r>
    <r>
      <rPr>
        <b/>
        <sz val="12"/>
        <color theme="1"/>
        <rFont val="Aptos Narrow"/>
        <family val="2"/>
        <scheme val="minor"/>
      </rPr>
      <t>lyseste</t>
    </r>
    <r>
      <rPr>
        <sz val="12"/>
        <color theme="1"/>
        <rFont val="Aptos Narrow"/>
        <family val="2"/>
        <scheme val="minor"/>
      </rPr>
      <t xml:space="preserve"> flaten og </t>
    </r>
    <r>
      <rPr>
        <b/>
        <sz val="12"/>
        <color theme="1"/>
        <rFont val="Aptos Narrow"/>
        <family val="2"/>
        <scheme val="minor"/>
      </rPr>
      <t>Y2Y_2Y2​</t>
    </r>
    <r>
      <rPr>
        <sz val="12"/>
        <color theme="1"/>
        <rFont val="Aptos Narrow"/>
        <family val="2"/>
        <scheme val="minor"/>
      </rPr>
      <t xml:space="preserve"> for den mørkere. Når den lyseste flaten alltid settes som Y1Y_1Y1​, blir telleren positiv og kontrasten KKK havner automatisk mellom 0 og 1.</t>
    </r>
  </si>
  <si>
    <t>Bakgrunn/Objekt</t>
  </si>
  <si>
    <t>Oppfyller krav (≥ 0,4)?</t>
  </si>
  <si>
    <t>Har med vilje strøket de tallen som har veldig lite å gå på slik at det mere sansynlig at det går ved elektronisk måling</t>
  </si>
  <si>
    <t>kg CO2 ekv pr tonn og km</t>
  </si>
  <si>
    <t>Kg Co2 ekvivalenter</t>
  </si>
  <si>
    <t>Enkel transport kalkulator for lastebil i Norge</t>
  </si>
  <si>
    <t>Transporten av</t>
  </si>
  <si>
    <t xml:space="preserve">tonn  i </t>
  </si>
  <si>
    <t>km slipper ut</t>
  </si>
  <si>
    <t xml:space="preserve"> </t>
  </si>
  <si>
    <t xml:space="preserve">Lastebiltransport i Norge slipper ut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</si>
</sst>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00_-;\-* #,##0.000_-;_-* &quot;-&quot;??_-;_-@_-"/>
    <numFmt numFmtId="166" formatCode="0.000"/>
    <numFmt numFmtId="167" formatCode="_-* #,##0_-;\-* #,##0_-;_-* &quot;-&quot;??_-;_-@_-"/>
  </numFmts>
  <fonts count="21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8"/>
      <color theme="1"/>
      <name val="Aptos Narrow"/>
      <family val="2"/>
      <scheme val="minor"/>
    </font>
    <font>
      <b/>
      <sz val="13.5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0"/>
      <color theme="1"/>
      <name val="Helvetica Neue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Helvetica Neue"/>
      <family val="2"/>
    </font>
    <font>
      <b/>
      <sz val="10"/>
      <color theme="1"/>
      <name val="Helvetica Neue"/>
      <family val="2"/>
    </font>
    <font>
      <sz val="11"/>
      <color rgb="FF000000"/>
      <name val="Aptos Narrow"/>
      <family val="2"/>
      <scheme val="minor"/>
    </font>
    <font>
      <b/>
      <sz val="11"/>
      <color theme="1" tint="0.499984740745262"/>
      <name val="Aptos Narrow"/>
      <family val="2"/>
      <scheme val="minor"/>
    </font>
    <font>
      <b/>
      <sz val="10"/>
      <color theme="1" tint="0.499984740745262"/>
      <name val="Helvetica Neue"/>
      <family val="2"/>
    </font>
    <font>
      <b/>
      <sz val="10"/>
      <color theme="1" tint="0.249977111117893"/>
      <name val="Helvetica Neue"/>
      <family val="2"/>
    </font>
    <font>
      <b/>
      <sz val="11"/>
      <color theme="1" tint="0.249977111117893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7.5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2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FE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164" fontId="16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6" fillId="0" borderId="0" xfId="0" applyFont="1"/>
    <xf numFmtId="0" fontId="8" fillId="0" borderId="1" xfId="1" applyFont="1" applyBorder="1" applyAlignment="1">
      <alignment horizontal="center" vertical="top"/>
    </xf>
    <xf numFmtId="0" fontId="7" fillId="0" borderId="0" xfId="1"/>
    <xf numFmtId="2" fontId="0" fillId="0" borderId="1" xfId="0" applyNumberForma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0" fillId="0" borderId="1" xfId="0" applyNumberFormat="1" applyBorder="1"/>
    <xf numFmtId="0" fontId="2" fillId="0" borderId="1" xfId="0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2" fontId="0" fillId="3" borderId="1" xfId="0" applyNumberForma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0" fillId="0" borderId="0" xfId="0" applyNumberFormat="1"/>
    <xf numFmtId="0" fontId="6" fillId="0" borderId="1" xfId="0" applyFont="1" applyBorder="1"/>
    <xf numFmtId="0" fontId="10" fillId="0" borderId="1" xfId="0" applyFont="1" applyBorder="1"/>
    <xf numFmtId="0" fontId="9" fillId="0" borderId="1" xfId="0" applyFont="1" applyBorder="1"/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0" xfId="1" applyAlignment="1">
      <alignment wrapText="1"/>
    </xf>
    <xf numFmtId="0" fontId="15" fillId="0" borderId="0" xfId="1" applyFont="1" applyAlignment="1">
      <alignment horizontal="center" vertical="center" wrapText="1"/>
    </xf>
    <xf numFmtId="0" fontId="7" fillId="4" borderId="0" xfId="1" applyFill="1" applyAlignment="1">
      <alignment horizontal="center" vertical="center" wrapText="1"/>
    </xf>
    <xf numFmtId="0" fontId="7" fillId="5" borderId="0" xfId="1" applyFill="1" applyAlignment="1">
      <alignment horizontal="center" vertical="center" wrapText="1"/>
    </xf>
    <xf numFmtId="0" fontId="7" fillId="2" borderId="0" xfId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165" fontId="0" fillId="0" borderId="0" xfId="2" applyNumberFormat="1" applyFont="1"/>
    <xf numFmtId="0" fontId="1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wrapText="1"/>
    </xf>
    <xf numFmtId="0" fontId="8" fillId="0" borderId="1" xfId="1" applyFont="1" applyBorder="1" applyAlignment="1">
      <alignment horizontal="center" vertical="top" wrapText="1"/>
    </xf>
    <xf numFmtId="0" fontId="18" fillId="4" borderId="1" xfId="1" applyFont="1" applyFill="1" applyBorder="1" applyAlignment="1">
      <alignment horizontal="center"/>
    </xf>
    <xf numFmtId="166" fontId="18" fillId="0" borderId="1" xfId="2" applyNumberFormat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165" fontId="0" fillId="6" borderId="1" xfId="2" applyNumberFormat="1" applyFont="1" applyFill="1" applyBorder="1"/>
    <xf numFmtId="165" fontId="0" fillId="7" borderId="1" xfId="2" applyNumberFormat="1" applyFont="1" applyFill="1" applyBorder="1"/>
    <xf numFmtId="165" fontId="0" fillId="8" borderId="1" xfId="2" applyNumberFormat="1" applyFont="1" applyFill="1" applyBorder="1"/>
    <xf numFmtId="0" fontId="20" fillId="9" borderId="0" xfId="0" applyFont="1" applyFill="1" applyAlignment="1" applyProtection="1">
      <alignment horizontal="center"/>
      <protection locked="0"/>
    </xf>
    <xf numFmtId="0" fontId="1" fillId="10" borderId="0" xfId="0" applyFont="1" applyFill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167" fontId="1" fillId="0" borderId="0" xfId="2" applyNumberFormat="1" applyFont="1" applyProtection="1"/>
    <xf numFmtId="0" fontId="18" fillId="2" borderId="1" xfId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</cellXfs>
  <cellStyles count="3">
    <cellStyle name="Komma" xfId="2" builtinId="3"/>
    <cellStyle name="Normal" xfId="0" builtinId="0"/>
    <cellStyle name="Normal 2" xfId="1" xr:uid="{9F7FC33E-266E-3E4F-BAC2-19F07CEAB4F0}"/>
  </cellStyles>
  <dxfs count="0"/>
  <tableStyles count="0" defaultTableStyle="TableStyleMedium2" defaultPivotStyle="PivotStyleLight16"/>
  <colors>
    <mruColors>
      <color rgb="FFEFEC99"/>
      <color rgb="FFE7EE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28575</xdr:colOff>
      <xdr:row>7</xdr:row>
      <xdr:rowOff>28575</xdr:rowOff>
    </xdr:from>
    <xdr:to>
      <xdr:col>28</xdr:col>
      <xdr:colOff>1524209</xdr:colOff>
      <xdr:row>10</xdr:row>
      <xdr:rowOff>76290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5F9372C7-7288-B9FF-5A30-0F922742E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82325" y="1619250"/>
          <a:ext cx="1495634" cy="647790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</xdr:colOff>
      <xdr:row>21</xdr:row>
      <xdr:rowOff>95249</xdr:rowOff>
    </xdr:from>
    <xdr:to>
      <xdr:col>5</xdr:col>
      <xdr:colOff>341636</xdr:colOff>
      <xdr:row>25</xdr:row>
      <xdr:rowOff>28676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9A6FDEC6-3F3A-16B8-80D4-41829135E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06687" y="5286374"/>
          <a:ext cx="2318074" cy="7271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23294</xdr:colOff>
      <xdr:row>6</xdr:row>
      <xdr:rowOff>76451</xdr:rowOff>
    </xdr:from>
    <xdr:ext cx="2590800" cy="1270000"/>
    <xdr:pic>
      <xdr:nvPicPr>
        <xdr:cNvPr id="2" name="Bilde 1">
          <a:extLst>
            <a:ext uri="{FF2B5EF4-FFF2-40B4-BE49-F238E27FC236}">
              <a16:creationId xmlns:a16="http://schemas.microsoft.com/office/drawing/2014/main" id="{3BC9B4F0-64EC-9642-9688-B2A875D12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94" y="1472194"/>
          <a:ext cx="2590800" cy="1270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116681</xdr:colOff>
      <xdr:row>6</xdr:row>
      <xdr:rowOff>195263</xdr:rowOff>
    </xdr:from>
    <xdr:to>
      <xdr:col>1</xdr:col>
      <xdr:colOff>14287</xdr:colOff>
      <xdr:row>9</xdr:row>
      <xdr:rowOff>59531</xdr:rowOff>
    </xdr:to>
    <xdr:sp macro="" textlink="">
      <xdr:nvSpPr>
        <xdr:cNvPr id="2" name="Bildeforklaring: bøyd linje 1">
          <a:extLst>
            <a:ext uri="{FF2B5EF4-FFF2-40B4-BE49-F238E27FC236}">
              <a16:creationId xmlns:a16="http://schemas.microsoft.com/office/drawing/2014/main" id="{18DF6811-CF8A-112E-BFD3-70ED17680740}"/>
            </a:ext>
          </a:extLst>
        </xdr:cNvPr>
        <xdr:cNvSpPr/>
      </xdr:nvSpPr>
      <xdr:spPr>
        <a:xfrm>
          <a:off x="116681" y="1403747"/>
          <a:ext cx="885825" cy="471487"/>
        </a:xfrm>
        <a:prstGeom prst="borderCallout2">
          <a:avLst>
            <a:gd name="adj1" fmla="val 17195"/>
            <a:gd name="adj2" fmla="val 107292"/>
            <a:gd name="adj3" fmla="val 34297"/>
            <a:gd name="adj4" fmla="val 115625"/>
            <a:gd name="adj5" fmla="val -47637"/>
            <a:gd name="adj6" fmla="val 135625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/>
            <a:t>Sett</a:t>
          </a:r>
          <a:r>
            <a:rPr lang="nb-NO" sz="1100" baseline="0"/>
            <a:t> inn antall tonn</a:t>
          </a:r>
          <a:endParaRPr lang="nb-NO" sz="1100"/>
        </a:p>
      </xdr:txBody>
    </xdr:sp>
    <xdr:clientData/>
  </xdr:twoCellAnchor>
  <xdr:twoCellAnchor>
    <xdr:from>
      <xdr:col>3</xdr:col>
      <xdr:colOff>466725</xdr:colOff>
      <xdr:row>6</xdr:row>
      <xdr:rowOff>104775</xdr:rowOff>
    </xdr:from>
    <xdr:to>
      <xdr:col>4</xdr:col>
      <xdr:colOff>866775</xdr:colOff>
      <xdr:row>9</xdr:row>
      <xdr:rowOff>9525</xdr:rowOff>
    </xdr:to>
    <xdr:sp macro="" textlink="">
      <xdr:nvSpPr>
        <xdr:cNvPr id="4" name="Bildeforklaring: linje 3">
          <a:extLst>
            <a:ext uri="{FF2B5EF4-FFF2-40B4-BE49-F238E27FC236}">
              <a16:creationId xmlns:a16="http://schemas.microsoft.com/office/drawing/2014/main" id="{1B8F1347-D973-41F9-24A0-728D28A639DA}"/>
            </a:ext>
          </a:extLst>
        </xdr:cNvPr>
        <xdr:cNvSpPr/>
      </xdr:nvSpPr>
      <xdr:spPr>
        <a:xfrm>
          <a:off x="2495550" y="1304925"/>
          <a:ext cx="914400" cy="504825"/>
        </a:xfrm>
        <a:prstGeom prst="borderCallout1">
          <a:avLst>
            <a:gd name="adj1" fmla="val 18750"/>
            <a:gd name="adj2" fmla="val -8333"/>
            <a:gd name="adj3" fmla="val -19652"/>
            <a:gd name="adj4" fmla="val -21667"/>
          </a:avLst>
        </a:prstGeom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/>
            <a:t>Sett inn antall km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12574</xdr:colOff>
      <xdr:row>10</xdr:row>
      <xdr:rowOff>62872</xdr:rowOff>
    </xdr:from>
    <xdr:ext cx="2590800" cy="1270000"/>
    <xdr:pic>
      <xdr:nvPicPr>
        <xdr:cNvPr id="2" name="Bilde 1">
          <a:extLst>
            <a:ext uri="{FF2B5EF4-FFF2-40B4-BE49-F238E27FC236}">
              <a16:creationId xmlns:a16="http://schemas.microsoft.com/office/drawing/2014/main" id="{E0EA8238-6E11-334A-B16D-86BF846D0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6039" y="2615446"/>
          <a:ext cx="2590800" cy="1270000"/>
        </a:xfrm>
        <a:prstGeom prst="rect">
          <a:avLst/>
        </a:prstGeom>
      </xdr:spPr>
    </xdr:pic>
    <xdr:clientData/>
  </xdr:oneCellAnchor>
  <xdr:twoCellAnchor editAs="oneCell">
    <xdr:from>
      <xdr:col>4</xdr:col>
      <xdr:colOff>440268</xdr:colOff>
      <xdr:row>11</xdr:row>
      <xdr:rowOff>10900</xdr:rowOff>
    </xdr:from>
    <xdr:to>
      <xdr:col>9</xdr:col>
      <xdr:colOff>465071</xdr:colOff>
      <xdr:row>19</xdr:row>
      <xdr:rowOff>67733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4B0C32BA-D54C-E17A-E0C3-25EF32010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34000" y="2774492"/>
          <a:ext cx="4147831" cy="15593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127000</xdr:colOff>
      <xdr:row>11</xdr:row>
      <xdr:rowOff>101600</xdr:rowOff>
    </xdr:from>
    <xdr:ext cx="2590800" cy="1270000"/>
    <xdr:pic>
      <xdr:nvPicPr>
        <xdr:cNvPr id="2" name="Bilde 1">
          <a:extLst>
            <a:ext uri="{FF2B5EF4-FFF2-40B4-BE49-F238E27FC236}">
              <a16:creationId xmlns:a16="http://schemas.microsoft.com/office/drawing/2014/main" id="{E2EAD362-C912-4D47-9C4A-F3EC04B59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5600" y="2197100"/>
          <a:ext cx="2590800" cy="1270000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D7ABA-9330-BF4D-9612-BEE9957C31B2}">
  <dimension ref="A2:AA45"/>
  <sheetViews>
    <sheetView zoomScale="75" zoomScaleNormal="86" workbookViewId="0">
      <selection activeCell="A6" sqref="A6:XFD14"/>
    </sheetView>
  </sheetViews>
  <sheetFormatPr baseColWidth="10" defaultRowHeight="16" x14ac:dyDescent="0.2"/>
  <cols>
    <col min="1" max="1" width="24.83203125" customWidth="1"/>
    <col min="2" max="3" width="7.6640625" style="4" customWidth="1"/>
    <col min="4" max="5" width="7.1640625" style="4" customWidth="1"/>
    <col min="6" max="7" width="6.5" style="4" customWidth="1"/>
    <col min="8" max="9" width="6.1640625" style="4" customWidth="1"/>
    <col min="10" max="10" width="5.6640625" style="4" customWidth="1"/>
    <col min="11" max="11" width="6.33203125" style="4" bestFit="1" customWidth="1"/>
    <col min="12" max="12" width="5.6640625" style="4" customWidth="1"/>
    <col min="13" max="13" width="6.33203125" style="4" bestFit="1" customWidth="1"/>
    <col min="14" max="14" width="5.1640625" style="4" customWidth="1"/>
    <col min="15" max="15" width="6.33203125" style="4" bestFit="1" customWidth="1"/>
    <col min="16" max="16" width="5.33203125" style="4" bestFit="1" customWidth="1"/>
    <col min="17" max="17" width="6.33203125" style="4" bestFit="1" customWidth="1"/>
    <col min="18" max="18" width="5.1640625" style="4" customWidth="1"/>
    <col min="19" max="19" width="6.33203125" style="4" bestFit="1" customWidth="1"/>
    <col min="20" max="20" width="5.83203125" style="4" customWidth="1"/>
    <col min="21" max="21" width="6.33203125" style="4" bestFit="1" customWidth="1"/>
    <col min="22" max="22" width="11.1640625" bestFit="1" customWidth="1"/>
    <col min="23" max="23" width="14" bestFit="1" customWidth="1"/>
    <col min="24" max="24" width="11" bestFit="1" customWidth="1"/>
    <col min="25" max="25" width="13.1640625" style="21" bestFit="1" customWidth="1"/>
  </cols>
  <sheetData>
    <row r="2" spans="1:27" ht="15" customHeight="1" x14ac:dyDescent="0.2">
      <c r="A2" t="s">
        <v>8</v>
      </c>
      <c r="B2" s="8" t="s">
        <v>20</v>
      </c>
      <c r="C2" s="8"/>
    </row>
    <row r="3" spans="1:27" ht="17" customHeight="1" x14ac:dyDescent="0.2">
      <c r="A3" t="s">
        <v>21</v>
      </c>
      <c r="B3" s="8" t="s">
        <v>22</v>
      </c>
      <c r="C3" s="8"/>
    </row>
    <row r="4" spans="1:27" ht="20" customHeight="1" x14ac:dyDescent="0.2">
      <c r="A4" t="s">
        <v>19</v>
      </c>
      <c r="B4" s="8" t="s">
        <v>23</v>
      </c>
      <c r="C4" s="8"/>
    </row>
    <row r="5" spans="1:27" ht="14" customHeight="1" x14ac:dyDescent="0.2"/>
    <row r="6" spans="1:27" ht="31" customHeight="1" x14ac:dyDescent="0.2">
      <c r="B6" s="52" t="s">
        <v>7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17"/>
    </row>
    <row r="7" spans="1:27" x14ac:dyDescent="0.2">
      <c r="A7" s="5" t="s">
        <v>0</v>
      </c>
      <c r="B7" s="53">
        <v>1</v>
      </c>
      <c r="C7" s="54"/>
      <c r="D7" s="53">
        <v>2</v>
      </c>
      <c r="E7" s="54"/>
      <c r="F7" s="53">
        <v>3</v>
      </c>
      <c r="G7" s="54"/>
      <c r="H7" s="53">
        <v>4</v>
      </c>
      <c r="I7" s="54"/>
      <c r="J7" s="53">
        <v>5</v>
      </c>
      <c r="K7" s="54"/>
      <c r="L7" s="53">
        <v>6</v>
      </c>
      <c r="M7" s="54"/>
      <c r="N7" s="53">
        <v>7</v>
      </c>
      <c r="O7" s="54"/>
      <c r="P7" s="53">
        <v>8</v>
      </c>
      <c r="Q7" s="54"/>
      <c r="R7" s="53">
        <v>9</v>
      </c>
      <c r="S7" s="54"/>
      <c r="T7" s="53">
        <v>10</v>
      </c>
      <c r="U7" s="54"/>
      <c r="V7" s="5" t="s">
        <v>27</v>
      </c>
      <c r="W7" s="5" t="s">
        <v>30</v>
      </c>
      <c r="X7" s="15" t="s">
        <v>31</v>
      </c>
      <c r="Y7" s="18" t="s">
        <v>32</v>
      </c>
      <c r="Z7" s="23" t="s">
        <v>38</v>
      </c>
      <c r="AA7" s="9"/>
    </row>
    <row r="8" spans="1:27" x14ac:dyDescent="0.2">
      <c r="A8" s="5"/>
      <c r="B8" s="6" t="s">
        <v>28</v>
      </c>
      <c r="C8" s="6" t="s">
        <v>29</v>
      </c>
      <c r="D8" s="6" t="s">
        <v>28</v>
      </c>
      <c r="E8" s="6" t="s">
        <v>29</v>
      </c>
      <c r="F8" s="6" t="s">
        <v>28</v>
      </c>
      <c r="G8" s="6" t="s">
        <v>29</v>
      </c>
      <c r="H8" s="6" t="s">
        <v>28</v>
      </c>
      <c r="I8" s="6" t="s">
        <v>29</v>
      </c>
      <c r="J8" s="6" t="s">
        <v>28</v>
      </c>
      <c r="K8" s="6" t="s">
        <v>29</v>
      </c>
      <c r="L8" s="6" t="s">
        <v>28</v>
      </c>
      <c r="M8" s="6" t="s">
        <v>29</v>
      </c>
      <c r="N8" s="6" t="s">
        <v>28</v>
      </c>
      <c r="O8" s="6" t="s">
        <v>29</v>
      </c>
      <c r="P8" s="6" t="s">
        <v>28</v>
      </c>
      <c r="Q8" s="6" t="s">
        <v>29</v>
      </c>
      <c r="R8" s="6" t="s">
        <v>28</v>
      </c>
      <c r="S8" s="6" t="s">
        <v>29</v>
      </c>
      <c r="T8" s="6" t="s">
        <v>28</v>
      </c>
      <c r="U8" s="6" t="s">
        <v>29</v>
      </c>
      <c r="V8" s="5"/>
      <c r="W8" s="5"/>
      <c r="X8" s="15"/>
      <c r="Y8" s="14"/>
      <c r="Z8" s="22"/>
      <c r="AA8" s="9"/>
    </row>
    <row r="9" spans="1:27" x14ac:dyDescent="0.2">
      <c r="A9" s="7" t="s">
        <v>1</v>
      </c>
      <c r="B9" s="12">
        <v>0.55000000000000004</v>
      </c>
      <c r="C9" s="19">
        <v>29.52</v>
      </c>
      <c r="D9" s="12">
        <v>0.55000000000000004</v>
      </c>
      <c r="E9" s="19">
        <v>29.52</v>
      </c>
      <c r="F9" s="12">
        <v>0.55000000000000004</v>
      </c>
      <c r="G9" s="19">
        <v>29.52</v>
      </c>
      <c r="H9" s="12">
        <v>0.6</v>
      </c>
      <c r="I9" s="19">
        <v>33.89</v>
      </c>
      <c r="J9" s="13">
        <v>0.55000000000000004</v>
      </c>
      <c r="K9" s="19">
        <v>29.52</v>
      </c>
      <c r="L9" s="12">
        <v>0.6</v>
      </c>
      <c r="M9" s="19">
        <v>33.89</v>
      </c>
      <c r="N9" s="13">
        <v>0.55000000000000004</v>
      </c>
      <c r="O9" s="19">
        <v>29.52</v>
      </c>
      <c r="P9" s="13">
        <v>0.5</v>
      </c>
      <c r="Q9" s="20">
        <v>25.91</v>
      </c>
      <c r="R9" s="13">
        <v>0.55000000000000004</v>
      </c>
      <c r="S9" s="19">
        <v>29.52</v>
      </c>
      <c r="T9" s="13">
        <v>0.55000000000000004</v>
      </c>
      <c r="U9" s="19">
        <v>29.52</v>
      </c>
      <c r="V9" s="14">
        <v>0.55500000000000005</v>
      </c>
      <c r="W9" s="14">
        <v>2.8000000000000001E-2</v>
      </c>
      <c r="X9" s="16">
        <f t="shared" ref="X9:X14" si="0">SUM(C9,E9,G9,I9,K9,M9,O9,Q9,S9,U9)/10</f>
        <v>30.032999999999998</v>
      </c>
      <c r="Y9" s="14">
        <f t="shared" ref="Y9:Y14" si="1">_xlfn.STDEV.S(C9,E9,G9,I9,K9,M9,O9,Q9,S9,U9)</f>
        <v>2.3236515803077422</v>
      </c>
      <c r="Z9" s="24" t="s">
        <v>41</v>
      </c>
      <c r="AA9" s="9"/>
    </row>
    <row r="10" spans="1:27" x14ac:dyDescent="0.2">
      <c r="A10" s="7" t="s">
        <v>2</v>
      </c>
      <c r="B10" s="12">
        <v>0.6</v>
      </c>
      <c r="C10" s="19">
        <v>33.89</v>
      </c>
      <c r="D10" s="12">
        <v>0.65</v>
      </c>
      <c r="E10" s="19">
        <v>39.03</v>
      </c>
      <c r="F10" s="12">
        <v>0.65</v>
      </c>
      <c r="G10" s="19">
        <v>39.03</v>
      </c>
      <c r="H10" s="12">
        <v>0.65</v>
      </c>
      <c r="I10" s="19">
        <v>39.03</v>
      </c>
      <c r="J10" s="12">
        <v>0.65</v>
      </c>
      <c r="K10" s="19">
        <v>39.03</v>
      </c>
      <c r="L10" s="12">
        <v>0.65</v>
      </c>
      <c r="M10" s="19">
        <v>39.03</v>
      </c>
      <c r="N10" s="12">
        <v>0.65</v>
      </c>
      <c r="O10" s="19">
        <v>39.03</v>
      </c>
      <c r="P10" s="12">
        <v>0.65</v>
      </c>
      <c r="Q10" s="19">
        <v>39.03</v>
      </c>
      <c r="R10" s="12">
        <v>0.65</v>
      </c>
      <c r="S10" s="19">
        <v>39.03</v>
      </c>
      <c r="T10" s="12">
        <v>0.65</v>
      </c>
      <c r="U10" s="19">
        <v>39.03</v>
      </c>
      <c r="V10" s="14">
        <v>0.64500000000000002</v>
      </c>
      <c r="W10" s="14">
        <v>1.6E-2</v>
      </c>
      <c r="X10" s="16">
        <f t="shared" si="0"/>
        <v>38.515999999999998</v>
      </c>
      <c r="Y10" s="14">
        <f t="shared" si="1"/>
        <v>1.6254107173265466</v>
      </c>
      <c r="Z10" s="24" t="s">
        <v>42</v>
      </c>
      <c r="AA10" s="9"/>
    </row>
    <row r="11" spans="1:27" x14ac:dyDescent="0.2">
      <c r="A11" s="7" t="s">
        <v>3</v>
      </c>
      <c r="B11" s="12">
        <v>0.7</v>
      </c>
      <c r="C11" s="19">
        <v>45.26</v>
      </c>
      <c r="D11" s="12">
        <v>0.7</v>
      </c>
      <c r="E11" s="19">
        <v>45.26</v>
      </c>
      <c r="F11" s="12">
        <v>0.75</v>
      </c>
      <c r="G11" s="19">
        <v>50.17</v>
      </c>
      <c r="H11" s="12">
        <v>0.65</v>
      </c>
      <c r="I11" s="19">
        <v>39.03</v>
      </c>
      <c r="J11" s="12">
        <v>0.7</v>
      </c>
      <c r="K11" s="19">
        <v>45.26</v>
      </c>
      <c r="L11" s="12">
        <v>0.65</v>
      </c>
      <c r="M11" s="19">
        <v>39.03</v>
      </c>
      <c r="N11" s="12">
        <v>0.65</v>
      </c>
      <c r="O11" s="19">
        <v>39.03</v>
      </c>
      <c r="P11" s="12">
        <v>0.7</v>
      </c>
      <c r="Q11" s="19">
        <v>45.26</v>
      </c>
      <c r="R11" s="12">
        <v>0.7</v>
      </c>
      <c r="S11" s="19">
        <v>45.26</v>
      </c>
      <c r="T11" s="12">
        <v>0.75</v>
      </c>
      <c r="U11" s="19">
        <v>50.17</v>
      </c>
      <c r="V11" s="14">
        <v>0.69499999999999995</v>
      </c>
      <c r="W11" s="14">
        <v>3.6999999999999998E-2</v>
      </c>
      <c r="X11" s="16">
        <f t="shared" si="0"/>
        <v>44.372999999999998</v>
      </c>
      <c r="Y11" s="14">
        <f t="shared" si="1"/>
        <v>4.1738233205433017</v>
      </c>
      <c r="Z11" s="24" t="s">
        <v>43</v>
      </c>
      <c r="AA11" s="9"/>
    </row>
    <row r="12" spans="1:27" x14ac:dyDescent="0.2">
      <c r="A12" s="7" t="s">
        <v>4</v>
      </c>
      <c r="B12" s="12">
        <v>0.35</v>
      </c>
      <c r="C12" s="19">
        <v>16.03</v>
      </c>
      <c r="D12" s="12">
        <v>0.4</v>
      </c>
      <c r="E12" s="19">
        <v>19.100000000000001</v>
      </c>
      <c r="F12" s="12">
        <v>0.45</v>
      </c>
      <c r="G12" s="19">
        <v>22.2</v>
      </c>
      <c r="H12" s="12">
        <v>0.35</v>
      </c>
      <c r="I12" s="19">
        <v>16.03</v>
      </c>
      <c r="J12" s="12">
        <v>0.4</v>
      </c>
      <c r="K12" s="19">
        <v>19.100000000000001</v>
      </c>
      <c r="L12" s="12">
        <v>0.3</v>
      </c>
      <c r="M12" s="19">
        <v>13.53</v>
      </c>
      <c r="N12" s="12">
        <v>0.45</v>
      </c>
      <c r="O12" s="19">
        <v>22.2</v>
      </c>
      <c r="P12" s="12">
        <v>0.4</v>
      </c>
      <c r="Q12" s="19">
        <v>19.100000000000001</v>
      </c>
      <c r="R12" s="12">
        <v>0.35</v>
      </c>
      <c r="S12" s="19">
        <v>16.03</v>
      </c>
      <c r="T12" s="12">
        <v>0.35</v>
      </c>
      <c r="U12" s="19">
        <v>16.03</v>
      </c>
      <c r="V12" s="14">
        <v>0.38</v>
      </c>
      <c r="W12" s="14">
        <v>4.8000000000000001E-2</v>
      </c>
      <c r="X12" s="16">
        <f t="shared" si="0"/>
        <v>17.934999999999999</v>
      </c>
      <c r="Y12" s="14">
        <f t="shared" si="1"/>
        <v>2.8746449056071901</v>
      </c>
      <c r="Z12" s="22" t="s">
        <v>39</v>
      </c>
      <c r="AA12" s="9"/>
    </row>
    <row r="13" spans="1:27" x14ac:dyDescent="0.2">
      <c r="A13" s="7" t="s">
        <v>5</v>
      </c>
      <c r="B13" s="12">
        <v>0.4</v>
      </c>
      <c r="C13" s="20">
        <v>19.100000000000001</v>
      </c>
      <c r="D13" s="12">
        <v>0.5</v>
      </c>
      <c r="E13" s="20">
        <v>25.91</v>
      </c>
      <c r="F13" s="12">
        <v>0.4</v>
      </c>
      <c r="G13" s="20">
        <v>19.100000000000001</v>
      </c>
      <c r="H13" s="12">
        <v>0.4</v>
      </c>
      <c r="I13" s="20">
        <v>19.100000000000001</v>
      </c>
      <c r="J13" s="12">
        <v>0.35</v>
      </c>
      <c r="K13" s="19">
        <v>16.03</v>
      </c>
      <c r="L13" s="12">
        <v>0.55000000000000004</v>
      </c>
      <c r="M13" s="19">
        <v>29.52</v>
      </c>
      <c r="N13" s="12">
        <v>0.5</v>
      </c>
      <c r="O13" s="20">
        <v>25.91</v>
      </c>
      <c r="P13" s="12">
        <v>0.45</v>
      </c>
      <c r="Q13" s="19">
        <v>22.2</v>
      </c>
      <c r="R13" s="12">
        <v>0.45</v>
      </c>
      <c r="S13" s="19">
        <v>22.2</v>
      </c>
      <c r="T13" s="12">
        <v>0.5</v>
      </c>
      <c r="U13" s="20">
        <v>25.91</v>
      </c>
      <c r="V13" s="14">
        <v>0.45</v>
      </c>
      <c r="W13" s="14">
        <v>6.2E-2</v>
      </c>
      <c r="X13" s="16">
        <f t="shared" si="0"/>
        <v>22.497999999999998</v>
      </c>
      <c r="Y13" s="14">
        <f t="shared" si="1"/>
        <v>4.2280223903538401</v>
      </c>
      <c r="Z13" s="22" t="s">
        <v>40</v>
      </c>
      <c r="AA13" s="9"/>
    </row>
    <row r="14" spans="1:27" x14ac:dyDescent="0.2">
      <c r="A14" s="7" t="s">
        <v>6</v>
      </c>
      <c r="B14" s="12">
        <v>0.55000000000000004</v>
      </c>
      <c r="C14" s="19">
        <v>29.52</v>
      </c>
      <c r="D14" s="12">
        <v>0.55000000000000004</v>
      </c>
      <c r="E14" s="19">
        <v>29.52</v>
      </c>
      <c r="F14" s="12">
        <v>0.5</v>
      </c>
      <c r="G14" s="20">
        <v>25.91</v>
      </c>
      <c r="H14" s="12">
        <v>0.55000000000000004</v>
      </c>
      <c r="I14" s="19">
        <v>29.52</v>
      </c>
      <c r="J14" s="12">
        <v>0.55000000000000004</v>
      </c>
      <c r="K14" s="19">
        <v>29.52</v>
      </c>
      <c r="L14" s="12">
        <v>0.55000000000000004</v>
      </c>
      <c r="M14" s="19">
        <v>29.52</v>
      </c>
      <c r="N14" s="12">
        <v>0.55000000000000004</v>
      </c>
      <c r="O14" s="19">
        <v>29.52</v>
      </c>
      <c r="P14" s="12">
        <v>0.5</v>
      </c>
      <c r="Q14" s="20">
        <v>25.91</v>
      </c>
      <c r="R14" s="12">
        <v>0.55000000000000004</v>
      </c>
      <c r="S14" s="19">
        <v>29.52</v>
      </c>
      <c r="T14" s="12">
        <v>0.5</v>
      </c>
      <c r="U14" s="20">
        <v>25.91</v>
      </c>
      <c r="V14" s="14">
        <v>0.53500000000000003</v>
      </c>
      <c r="W14" s="14">
        <v>2.4E-2</v>
      </c>
      <c r="X14" s="16">
        <f t="shared" si="0"/>
        <v>28.437000000000005</v>
      </c>
      <c r="Y14" s="14">
        <f t="shared" si="1"/>
        <v>1.7437956684581288</v>
      </c>
      <c r="Z14" s="22" t="s">
        <v>41</v>
      </c>
    </row>
    <row r="17" spans="1:1" ht="19" x14ac:dyDescent="0.25">
      <c r="A17" s="3" t="s">
        <v>51</v>
      </c>
    </row>
    <row r="18" spans="1:1" x14ac:dyDescent="0.2">
      <c r="A18" s="1" t="s">
        <v>9</v>
      </c>
    </row>
    <row r="19" spans="1:1" x14ac:dyDescent="0.2">
      <c r="A19" s="1" t="s">
        <v>10</v>
      </c>
    </row>
    <row r="20" spans="1:1" x14ac:dyDescent="0.2">
      <c r="A20" s="1" t="s">
        <v>11</v>
      </c>
    </row>
    <row r="22" spans="1:1" ht="19" x14ac:dyDescent="0.25">
      <c r="A22" s="3" t="s">
        <v>52</v>
      </c>
    </row>
    <row r="23" spans="1:1" x14ac:dyDescent="0.2">
      <c r="A23" t="s">
        <v>12</v>
      </c>
    </row>
    <row r="24" spans="1:1" x14ac:dyDescent="0.2">
      <c r="A24" t="s">
        <v>13</v>
      </c>
    </row>
    <row r="25" spans="1:1" x14ac:dyDescent="0.2">
      <c r="A25" t="s">
        <v>14</v>
      </c>
    </row>
    <row r="27" spans="1:1" ht="24" x14ac:dyDescent="0.3">
      <c r="A27" s="2" t="s">
        <v>53</v>
      </c>
    </row>
    <row r="28" spans="1:1" x14ac:dyDescent="0.2">
      <c r="A28" t="s">
        <v>15</v>
      </c>
    </row>
    <row r="29" spans="1:1" x14ac:dyDescent="0.2">
      <c r="A29" t="s">
        <v>16</v>
      </c>
    </row>
    <row r="30" spans="1:1" x14ac:dyDescent="0.2">
      <c r="A30" t="s">
        <v>17</v>
      </c>
    </row>
    <row r="31" spans="1:1" x14ac:dyDescent="0.2">
      <c r="A31" s="1" t="s">
        <v>18</v>
      </c>
    </row>
    <row r="35" spans="1:1" ht="19" x14ac:dyDescent="0.25">
      <c r="A35" s="3" t="s">
        <v>54</v>
      </c>
    </row>
    <row r="37" spans="1:1" x14ac:dyDescent="0.2">
      <c r="A37" t="s">
        <v>44</v>
      </c>
    </row>
    <row r="38" spans="1:1" x14ac:dyDescent="0.2">
      <c r="A38" t="s">
        <v>46</v>
      </c>
    </row>
    <row r="39" spans="1:1" x14ac:dyDescent="0.2">
      <c r="A39" t="s">
        <v>47</v>
      </c>
    </row>
    <row r="40" spans="1:1" x14ac:dyDescent="0.2">
      <c r="A40" t="s">
        <v>45</v>
      </c>
    </row>
    <row r="45" spans="1:1" x14ac:dyDescent="0.2">
      <c r="A45" s="1"/>
    </row>
  </sheetData>
  <mergeCells count="11">
    <mergeCell ref="B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</mergeCells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9151A-ABC3-429D-B241-215085E5B996}">
  <dimension ref="B3:AC30"/>
  <sheetViews>
    <sheetView topLeftCell="A12" zoomScale="139" zoomScaleNormal="160" workbookViewId="0">
      <selection activeCell="A11" sqref="A1:A1048576"/>
    </sheetView>
  </sheetViews>
  <sheetFormatPr baseColWidth="10" defaultRowHeight="16" x14ac:dyDescent="0.2"/>
  <cols>
    <col min="1" max="1" width="20.1640625" customWidth="1"/>
    <col min="2" max="2" width="22.1640625" customWidth="1"/>
    <col min="3" max="8" width="13.1640625" customWidth="1"/>
    <col min="9" max="9" width="4.33203125" hidden="1" customWidth="1"/>
    <col min="10" max="10" width="5.33203125" hidden="1" customWidth="1"/>
    <col min="11" max="11" width="4.33203125" hidden="1" customWidth="1"/>
    <col min="12" max="12" width="5.33203125" hidden="1" customWidth="1"/>
    <col min="13" max="13" width="4.33203125" hidden="1" customWidth="1"/>
    <col min="14" max="14" width="5.33203125" hidden="1" customWidth="1"/>
    <col min="15" max="15" width="4.33203125" hidden="1" customWidth="1"/>
    <col min="16" max="16" width="5.33203125" hidden="1" customWidth="1"/>
    <col min="17" max="17" width="4.33203125" hidden="1" customWidth="1"/>
    <col min="18" max="18" width="5.33203125" hidden="1" customWidth="1"/>
    <col min="19" max="19" width="4.33203125" hidden="1" customWidth="1"/>
    <col min="20" max="20" width="5.33203125" hidden="1" customWidth="1"/>
    <col min="21" max="21" width="4.33203125" hidden="1" customWidth="1"/>
    <col min="22" max="22" width="5.33203125" hidden="1" customWidth="1"/>
    <col min="23" max="23" width="10.83203125" bestFit="1" customWidth="1"/>
    <col min="24" max="24" width="14" bestFit="1" customWidth="1"/>
    <col min="25" max="25" width="10.6640625" bestFit="1" customWidth="1"/>
    <col min="26" max="26" width="13" bestFit="1" customWidth="1"/>
    <col min="29" max="29" width="54.83203125" customWidth="1"/>
  </cols>
  <sheetData>
    <row r="3" spans="2:29" ht="31" customHeight="1" x14ac:dyDescent="0.2">
      <c r="C3" s="52" t="s">
        <v>7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17"/>
      <c r="Z3" s="21"/>
    </row>
    <row r="4" spans="2:29" x14ac:dyDescent="0.2">
      <c r="B4" s="5" t="s">
        <v>0</v>
      </c>
      <c r="C4" s="53">
        <v>1</v>
      </c>
      <c r="D4" s="54"/>
      <c r="E4" s="53">
        <v>2</v>
      </c>
      <c r="F4" s="54"/>
      <c r="G4" s="53">
        <v>3</v>
      </c>
      <c r="H4" s="54"/>
      <c r="I4" s="53">
        <v>4</v>
      </c>
      <c r="J4" s="54"/>
      <c r="K4" s="53">
        <v>5</v>
      </c>
      <c r="L4" s="54"/>
      <c r="M4" s="53">
        <v>6</v>
      </c>
      <c r="N4" s="54"/>
      <c r="O4" s="53">
        <v>7</v>
      </c>
      <c r="P4" s="54"/>
      <c r="Q4" s="53">
        <v>8</v>
      </c>
      <c r="R4" s="54"/>
      <c r="S4" s="53">
        <v>9</v>
      </c>
      <c r="T4" s="54"/>
      <c r="U4" s="53">
        <v>10</v>
      </c>
      <c r="V4" s="54"/>
      <c r="W4" s="5" t="s">
        <v>27</v>
      </c>
      <c r="X4" s="5" t="s">
        <v>30</v>
      </c>
      <c r="Y4" s="15" t="s">
        <v>31</v>
      </c>
      <c r="Z4" s="18" t="s">
        <v>32</v>
      </c>
      <c r="AA4" s="23" t="s">
        <v>38</v>
      </c>
      <c r="AB4" s="9"/>
    </row>
    <row r="5" spans="2:29" x14ac:dyDescent="0.2">
      <c r="B5" s="5"/>
      <c r="C5" s="6" t="s">
        <v>28</v>
      </c>
      <c r="D5" s="6" t="s">
        <v>29</v>
      </c>
      <c r="E5" s="6" t="s">
        <v>28</v>
      </c>
      <c r="F5" s="6" t="s">
        <v>29</v>
      </c>
      <c r="G5" s="6" t="s">
        <v>28</v>
      </c>
      <c r="H5" s="6" t="s">
        <v>29</v>
      </c>
      <c r="I5" s="6" t="s">
        <v>28</v>
      </c>
      <c r="J5" s="6" t="s">
        <v>29</v>
      </c>
      <c r="K5" s="6" t="s">
        <v>28</v>
      </c>
      <c r="L5" s="6" t="s">
        <v>29</v>
      </c>
      <c r="M5" s="6" t="s">
        <v>28</v>
      </c>
      <c r="N5" s="6" t="s">
        <v>29</v>
      </c>
      <c r="O5" s="6" t="s">
        <v>28</v>
      </c>
      <c r="P5" s="6" t="s">
        <v>29</v>
      </c>
      <c r="Q5" s="6" t="s">
        <v>28</v>
      </c>
      <c r="R5" s="6" t="s">
        <v>29</v>
      </c>
      <c r="S5" s="6" t="s">
        <v>28</v>
      </c>
      <c r="T5" s="6" t="s">
        <v>29</v>
      </c>
      <c r="U5" s="6" t="s">
        <v>28</v>
      </c>
      <c r="V5" s="6" t="s">
        <v>29</v>
      </c>
      <c r="W5" s="5"/>
      <c r="X5" s="5"/>
      <c r="Y5" s="15"/>
      <c r="Z5" s="14"/>
      <c r="AA5" s="22"/>
      <c r="AB5" s="9"/>
    </row>
    <row r="6" spans="2:29" x14ac:dyDescent="0.2">
      <c r="B6" s="7" t="s">
        <v>3</v>
      </c>
      <c r="C6" s="12">
        <v>0.7</v>
      </c>
      <c r="D6" s="19">
        <v>45.26</v>
      </c>
      <c r="E6" s="12">
        <v>0.7</v>
      </c>
      <c r="F6" s="19">
        <v>45.26</v>
      </c>
      <c r="G6" s="12">
        <v>0.75</v>
      </c>
      <c r="H6" s="19">
        <v>50.17</v>
      </c>
      <c r="I6" s="12">
        <v>0.65</v>
      </c>
      <c r="J6" s="19">
        <v>39.03</v>
      </c>
      <c r="K6" s="12">
        <v>0.7</v>
      </c>
      <c r="L6" s="19">
        <v>45.26</v>
      </c>
      <c r="M6" s="12">
        <v>0.65</v>
      </c>
      <c r="N6" s="19">
        <v>39.03</v>
      </c>
      <c r="O6" s="12">
        <v>0.65</v>
      </c>
      <c r="P6" s="19">
        <v>39.03</v>
      </c>
      <c r="Q6" s="12">
        <v>0.7</v>
      </c>
      <c r="R6" s="19">
        <v>45.26</v>
      </c>
      <c r="S6" s="12">
        <v>0.7</v>
      </c>
      <c r="T6" s="19">
        <v>45.26</v>
      </c>
      <c r="U6" s="12">
        <v>0.75</v>
      </c>
      <c r="V6" s="19">
        <v>50.17</v>
      </c>
      <c r="W6" s="14">
        <v>0.69499999999999995</v>
      </c>
      <c r="X6" s="14">
        <v>3.6999999999999998E-2</v>
      </c>
      <c r="Y6" s="16">
        <f t="shared" ref="Y6:Y11" si="0">SUM(D6,F6,H6,J6,L6,N6,P6,R6,T6,V6)/10</f>
        <v>44.372999999999998</v>
      </c>
      <c r="Z6" s="14">
        <f t="shared" ref="Z6:Z11" si="1">_xlfn.STDEV.S(D6,F6,H6,J6,L6,N6,P6,R6,T6,V6)</f>
        <v>4.1738233205433017</v>
      </c>
      <c r="AA6" s="24" t="s">
        <v>43</v>
      </c>
      <c r="AB6" s="9"/>
    </row>
    <row r="7" spans="2:29" x14ac:dyDescent="0.2">
      <c r="B7" s="7" t="s">
        <v>2</v>
      </c>
      <c r="C7" s="12">
        <v>0.6</v>
      </c>
      <c r="D7" s="19">
        <v>33.89</v>
      </c>
      <c r="E7" s="12">
        <v>0.65</v>
      </c>
      <c r="F7" s="19">
        <v>39.03</v>
      </c>
      <c r="G7" s="12">
        <v>0.65</v>
      </c>
      <c r="H7" s="19">
        <v>39.03</v>
      </c>
      <c r="I7" s="12">
        <v>0.65</v>
      </c>
      <c r="J7" s="19">
        <v>39.03</v>
      </c>
      <c r="K7" s="12">
        <v>0.65</v>
      </c>
      <c r="L7" s="19">
        <v>39.03</v>
      </c>
      <c r="M7" s="12">
        <v>0.65</v>
      </c>
      <c r="N7" s="19">
        <v>39.03</v>
      </c>
      <c r="O7" s="12">
        <v>0.65</v>
      </c>
      <c r="P7" s="19">
        <v>39.03</v>
      </c>
      <c r="Q7" s="12">
        <v>0.65</v>
      </c>
      <c r="R7" s="19">
        <v>39.03</v>
      </c>
      <c r="S7" s="12">
        <v>0.65</v>
      </c>
      <c r="T7" s="19">
        <v>39.03</v>
      </c>
      <c r="U7" s="12">
        <v>0.65</v>
      </c>
      <c r="V7" s="19">
        <v>39.03</v>
      </c>
      <c r="W7" s="14">
        <v>0.64500000000000002</v>
      </c>
      <c r="X7" s="14">
        <v>1.6E-2</v>
      </c>
      <c r="Y7" s="16">
        <f t="shared" si="0"/>
        <v>38.515999999999998</v>
      </c>
      <c r="Z7" s="14">
        <f t="shared" si="1"/>
        <v>1.6254107173265466</v>
      </c>
      <c r="AA7" s="24" t="s">
        <v>42</v>
      </c>
      <c r="AB7" s="9"/>
    </row>
    <row r="8" spans="2:29" x14ac:dyDescent="0.2">
      <c r="B8" s="7" t="s">
        <v>1</v>
      </c>
      <c r="C8" s="12">
        <v>0.55000000000000004</v>
      </c>
      <c r="D8" s="19">
        <v>29.52</v>
      </c>
      <c r="E8" s="12">
        <v>0.55000000000000004</v>
      </c>
      <c r="F8" s="19">
        <v>29.52</v>
      </c>
      <c r="G8" s="12">
        <v>0.55000000000000004</v>
      </c>
      <c r="H8" s="19">
        <v>29.52</v>
      </c>
      <c r="I8" s="12">
        <v>0.6</v>
      </c>
      <c r="J8" s="19">
        <v>33.89</v>
      </c>
      <c r="K8" s="13">
        <v>0.55000000000000004</v>
      </c>
      <c r="L8" s="19">
        <v>29.52</v>
      </c>
      <c r="M8" s="12">
        <v>0.6</v>
      </c>
      <c r="N8" s="19">
        <v>33.89</v>
      </c>
      <c r="O8" s="13">
        <v>0.55000000000000004</v>
      </c>
      <c r="P8" s="19">
        <v>29.52</v>
      </c>
      <c r="Q8" s="13">
        <v>0.5</v>
      </c>
      <c r="R8" s="20">
        <v>25.91</v>
      </c>
      <c r="S8" s="13">
        <v>0.55000000000000004</v>
      </c>
      <c r="T8" s="19">
        <v>29.52</v>
      </c>
      <c r="U8" s="13">
        <v>0.55000000000000004</v>
      </c>
      <c r="V8" s="19">
        <v>29.52</v>
      </c>
      <c r="W8" s="14">
        <v>0.55500000000000005</v>
      </c>
      <c r="X8" s="14">
        <v>2.8000000000000001E-2</v>
      </c>
      <c r="Y8" s="16">
        <f t="shared" si="0"/>
        <v>30.032999999999998</v>
      </c>
      <c r="Z8" s="14">
        <f t="shared" si="1"/>
        <v>2.3236515803077422</v>
      </c>
      <c r="AA8" s="24" t="s">
        <v>41</v>
      </c>
      <c r="AB8" s="9"/>
    </row>
    <row r="9" spans="2:29" x14ac:dyDescent="0.2">
      <c r="B9" s="7" t="s">
        <v>6</v>
      </c>
      <c r="C9" s="12">
        <v>0.55000000000000004</v>
      </c>
      <c r="D9" s="19">
        <v>29.52</v>
      </c>
      <c r="E9" s="12">
        <v>0.55000000000000004</v>
      </c>
      <c r="F9" s="19">
        <v>29.52</v>
      </c>
      <c r="G9" s="12">
        <v>0.5</v>
      </c>
      <c r="H9" s="20">
        <v>25.91</v>
      </c>
      <c r="I9" s="12">
        <v>0.55000000000000004</v>
      </c>
      <c r="J9" s="19">
        <v>29.52</v>
      </c>
      <c r="K9" s="12">
        <v>0.55000000000000004</v>
      </c>
      <c r="L9" s="19">
        <v>29.52</v>
      </c>
      <c r="M9" s="12">
        <v>0.55000000000000004</v>
      </c>
      <c r="N9" s="19">
        <v>29.52</v>
      </c>
      <c r="O9" s="12">
        <v>0.55000000000000004</v>
      </c>
      <c r="P9" s="19">
        <v>29.52</v>
      </c>
      <c r="Q9" s="12">
        <v>0.5</v>
      </c>
      <c r="R9" s="20">
        <v>25.91</v>
      </c>
      <c r="S9" s="12">
        <v>0.55000000000000004</v>
      </c>
      <c r="T9" s="19">
        <v>29.52</v>
      </c>
      <c r="U9" s="12">
        <v>0.5</v>
      </c>
      <c r="V9" s="20">
        <v>25.91</v>
      </c>
      <c r="W9" s="14">
        <v>0.53500000000000003</v>
      </c>
      <c r="X9" s="14">
        <v>2.4E-2</v>
      </c>
      <c r="Y9" s="16">
        <f t="shared" si="0"/>
        <v>28.437000000000005</v>
      </c>
      <c r="Z9" s="14">
        <f t="shared" si="1"/>
        <v>1.7437956684581288</v>
      </c>
      <c r="AA9" s="22" t="s">
        <v>41</v>
      </c>
      <c r="AB9" s="9"/>
    </row>
    <row r="10" spans="2:29" x14ac:dyDescent="0.2">
      <c r="B10" s="7" t="s">
        <v>5</v>
      </c>
      <c r="C10" s="12">
        <v>0.4</v>
      </c>
      <c r="D10" s="20">
        <v>19.100000000000001</v>
      </c>
      <c r="E10" s="12">
        <v>0.5</v>
      </c>
      <c r="F10" s="20">
        <v>25.91</v>
      </c>
      <c r="G10" s="12">
        <v>0.4</v>
      </c>
      <c r="H10" s="20">
        <v>19.100000000000001</v>
      </c>
      <c r="I10" s="12">
        <v>0.4</v>
      </c>
      <c r="J10" s="20">
        <v>19.100000000000001</v>
      </c>
      <c r="K10" s="12">
        <v>0.35</v>
      </c>
      <c r="L10" s="19">
        <v>16.03</v>
      </c>
      <c r="M10" s="12">
        <v>0.55000000000000004</v>
      </c>
      <c r="N10" s="19">
        <v>29.52</v>
      </c>
      <c r="O10" s="12">
        <v>0.5</v>
      </c>
      <c r="P10" s="20">
        <v>25.91</v>
      </c>
      <c r="Q10" s="12">
        <v>0.45</v>
      </c>
      <c r="R10" s="19">
        <v>22.2</v>
      </c>
      <c r="S10" s="12">
        <v>0.45</v>
      </c>
      <c r="T10" s="19">
        <v>22.2</v>
      </c>
      <c r="U10" s="12">
        <v>0.5</v>
      </c>
      <c r="V10" s="20">
        <v>25.91</v>
      </c>
      <c r="W10" s="14">
        <v>0.45</v>
      </c>
      <c r="X10" s="14">
        <v>6.2E-2</v>
      </c>
      <c r="Y10" s="16">
        <f t="shared" si="0"/>
        <v>22.497999999999998</v>
      </c>
      <c r="Z10" s="14">
        <f t="shared" si="1"/>
        <v>4.2280223903538401</v>
      </c>
      <c r="AA10" s="22" t="s">
        <v>40</v>
      </c>
      <c r="AB10" s="9"/>
    </row>
    <row r="11" spans="2:29" x14ac:dyDescent="0.2">
      <c r="B11" s="7" t="s">
        <v>4</v>
      </c>
      <c r="C11" s="12">
        <v>0.35</v>
      </c>
      <c r="D11" s="19">
        <v>16.03</v>
      </c>
      <c r="E11" s="12">
        <v>0.4</v>
      </c>
      <c r="F11" s="19">
        <v>19.100000000000001</v>
      </c>
      <c r="G11" s="12">
        <v>0.45</v>
      </c>
      <c r="H11" s="19">
        <v>22.2</v>
      </c>
      <c r="I11" s="12">
        <v>0.35</v>
      </c>
      <c r="J11" s="19">
        <v>16.03</v>
      </c>
      <c r="K11" s="12">
        <v>0.4</v>
      </c>
      <c r="L11" s="19">
        <v>19.100000000000001</v>
      </c>
      <c r="M11" s="12">
        <v>0.3</v>
      </c>
      <c r="N11" s="19">
        <v>13.53</v>
      </c>
      <c r="O11" s="12">
        <v>0.45</v>
      </c>
      <c r="P11" s="19">
        <v>22.2</v>
      </c>
      <c r="Q11" s="12">
        <v>0.4</v>
      </c>
      <c r="R11" s="19">
        <v>19.100000000000001</v>
      </c>
      <c r="S11" s="12">
        <v>0.35</v>
      </c>
      <c r="T11" s="19">
        <v>16.03</v>
      </c>
      <c r="U11" s="12">
        <v>0.35</v>
      </c>
      <c r="V11" s="19">
        <v>16.03</v>
      </c>
      <c r="W11" s="14">
        <v>0.38</v>
      </c>
      <c r="X11" s="14">
        <v>4.8000000000000001E-2</v>
      </c>
      <c r="Y11" s="16">
        <f t="shared" si="0"/>
        <v>17.934999999999999</v>
      </c>
      <c r="Z11" s="14">
        <f t="shared" si="1"/>
        <v>2.8746449056071901</v>
      </c>
      <c r="AA11" s="22" t="s">
        <v>39</v>
      </c>
    </row>
    <row r="12" spans="2:29" ht="68" x14ac:dyDescent="0.2">
      <c r="AC12" s="38" t="s">
        <v>55</v>
      </c>
    </row>
    <row r="13" spans="2:29" ht="34" x14ac:dyDescent="0.2">
      <c r="B13" s="7" t="s">
        <v>56</v>
      </c>
      <c r="C13" s="43" t="str">
        <f>B14</f>
        <v>Oppdal silkebørstet</v>
      </c>
      <c r="D13" s="43" t="str">
        <f>B15</f>
        <v>Oppdal antikkbørstet</v>
      </c>
      <c r="E13" s="43" t="str">
        <f>B16</f>
        <v>Oppdal natur</v>
      </c>
      <c r="F13" s="43" t="str">
        <f>B17</f>
        <v>Offerdal silkebørstet</v>
      </c>
      <c r="G13" s="43" t="str">
        <f>B18</f>
        <v>Offerdal antikkbørstet</v>
      </c>
      <c r="H13" s="43" t="str">
        <f>B19</f>
        <v>Offerdal natur</v>
      </c>
    </row>
    <row r="14" spans="2:29" x14ac:dyDescent="0.2">
      <c r="B14" s="7" t="s">
        <v>3</v>
      </c>
      <c r="C14" s="46"/>
      <c r="D14" s="46"/>
      <c r="E14" s="46"/>
      <c r="F14" s="46"/>
      <c r="G14" s="44">
        <f>IF((($Y$10-Y6)/Y6)&lt;0,-($Y$10-Y6)/Y6,($Y$10-Y6)/Y6)</f>
        <v>0.49297996529421045</v>
      </c>
      <c r="H14" s="44">
        <f>IF((($Y$11-Y6)/Y6)&lt;0,-($Y$11-Y6)/Y6,($Y$11-Y6)/Y6)</f>
        <v>0.59581276902620961</v>
      </c>
    </row>
    <row r="15" spans="2:29" x14ac:dyDescent="0.2">
      <c r="B15" s="7" t="s">
        <v>2</v>
      </c>
      <c r="C15" s="46"/>
      <c r="D15" s="46"/>
      <c r="E15" s="46"/>
      <c r="F15" s="46"/>
      <c r="G15" s="46"/>
      <c r="H15" s="44">
        <f t="shared" ref="H15" si="2">IF((($Y$11-Y7)/Y7)&lt;0,-($Y$11-Y7)/Y7,($Y$11-Y7)/Y7)</f>
        <v>0.53434936130439303</v>
      </c>
    </row>
    <row r="16" spans="2:29" x14ac:dyDescent="0.2">
      <c r="B16" s="7" t="s">
        <v>1</v>
      </c>
      <c r="C16" s="44">
        <f t="shared" ref="C16:C18" si="3">($Y$6-Y8)/Y8</f>
        <v>0.4774747777444811</v>
      </c>
      <c r="D16" s="46"/>
      <c r="E16" s="46"/>
      <c r="F16" s="46"/>
      <c r="G16" s="46"/>
      <c r="H16" s="46"/>
      <c r="Z16" s="35"/>
    </row>
    <row r="17" spans="2:26" x14ac:dyDescent="0.2">
      <c r="B17" s="7" t="s">
        <v>6</v>
      </c>
      <c r="C17" s="44">
        <f t="shared" si="3"/>
        <v>0.56039666631501184</v>
      </c>
      <c r="D17" s="46"/>
      <c r="E17" s="46"/>
      <c r="F17" s="46"/>
      <c r="G17" s="46"/>
      <c r="H17" s="46"/>
    </row>
    <row r="18" spans="2:26" x14ac:dyDescent="0.2">
      <c r="B18" s="7" t="s">
        <v>5</v>
      </c>
      <c r="C18" s="45">
        <f t="shared" si="3"/>
        <v>0.97230864965774744</v>
      </c>
      <c r="D18" s="44">
        <f t="shared" ref="D18:D19" si="4">($Y$7-Y10)/Y10</f>
        <v>0.71197439772424231</v>
      </c>
      <c r="E18" s="46"/>
      <c r="F18" s="46"/>
      <c r="G18" s="46"/>
      <c r="H18" s="46"/>
    </row>
    <row r="19" spans="2:26" x14ac:dyDescent="0.2">
      <c r="B19" s="7" t="s">
        <v>4</v>
      </c>
      <c r="C19" s="45">
        <f>($Y$6-Y11)/Y11</f>
        <v>1.4741009199888486</v>
      </c>
      <c r="D19" s="45">
        <f t="shared" si="4"/>
        <v>1.1475327571787008</v>
      </c>
      <c r="E19" s="44">
        <f t="shared" ref="E19" si="5">($Y$8-Y11)/Y11</f>
        <v>0.67454697518817952</v>
      </c>
      <c r="F19" s="44">
        <f t="shared" ref="F19" si="6">($Y$9-Y11)/Y11</f>
        <v>0.58555896292166199</v>
      </c>
      <c r="G19" s="46"/>
      <c r="H19" s="46"/>
    </row>
    <row r="20" spans="2:26" ht="19" x14ac:dyDescent="0.2">
      <c r="Z20" s="36"/>
    </row>
    <row r="21" spans="2:26" x14ac:dyDescent="0.2">
      <c r="B21" t="s">
        <v>58</v>
      </c>
    </row>
    <row r="22" spans="2:26" x14ac:dyDescent="0.2">
      <c r="Z22" s="1"/>
    </row>
    <row r="23" spans="2:26" x14ac:dyDescent="0.2">
      <c r="Z23" s="37"/>
    </row>
    <row r="24" spans="2:26" x14ac:dyDescent="0.2">
      <c r="Z24" s="37"/>
    </row>
    <row r="29" spans="2:26" x14ac:dyDescent="0.2">
      <c r="Z29" s="37"/>
    </row>
    <row r="30" spans="2:26" x14ac:dyDescent="0.2">
      <c r="Z30" s="37"/>
    </row>
  </sheetData>
  <sortState xmlns:xlrd2="http://schemas.microsoft.com/office/spreadsheetml/2017/richdata2" ref="B6:AA11">
    <sortCondition ref="AA6:AA11"/>
  </sortState>
  <mergeCells count="11">
    <mergeCell ref="U4:V4"/>
    <mergeCell ref="C3:U3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1B832-ABAE-0B4A-AF0F-F0C97A2E2166}">
  <dimension ref="A2:E14"/>
  <sheetViews>
    <sheetView tabSelected="1" zoomScale="101" workbookViewId="0">
      <selection activeCell="C15" sqref="C15"/>
    </sheetView>
  </sheetViews>
  <sheetFormatPr baseColWidth="10" defaultColWidth="8.83203125" defaultRowHeight="15" x14ac:dyDescent="0.2"/>
  <cols>
    <col min="1" max="1" width="24.1640625" style="11" bestFit="1" customWidth="1"/>
    <col min="2" max="2" width="22" style="11" bestFit="1" customWidth="1"/>
    <col min="3" max="4" width="19.1640625" style="11" customWidth="1"/>
    <col min="5" max="5" width="18.6640625" style="11" customWidth="1"/>
    <col min="6" max="16384" width="8.83203125" style="11"/>
  </cols>
  <sheetData>
    <row r="2" spans="1:5" ht="32" x14ac:dyDescent="0.2">
      <c r="A2" s="39" t="s">
        <v>25</v>
      </c>
      <c r="B2" s="39" t="s">
        <v>24</v>
      </c>
      <c r="C2" s="39" t="s">
        <v>26</v>
      </c>
      <c r="D2" s="39" t="s">
        <v>48</v>
      </c>
      <c r="E2" s="39" t="s">
        <v>57</v>
      </c>
    </row>
    <row r="3" spans="1:5" ht="19" x14ac:dyDescent="0.25">
      <c r="A3" s="51">
        <v>0.15</v>
      </c>
      <c r="B3" s="40">
        <v>0.55000000000000004</v>
      </c>
      <c r="C3" s="41">
        <f>(A3-B3)/B3</f>
        <v>-0.72727272727272729</v>
      </c>
      <c r="D3" s="42" t="str">
        <f>IF(ABS(C3)&gt;=0.8,"Ja","Nei")</f>
        <v>Nei</v>
      </c>
      <c r="E3" s="42" t="str">
        <f>IF(ABS(C3)&gt;=0.4,"Ja","Nei")</f>
        <v>Ja</v>
      </c>
    </row>
    <row r="14" spans="1:5" ht="16" x14ac:dyDescent="0.2">
      <c r="C14" s="34"/>
    </row>
  </sheetData>
  <dataValidations count="2">
    <dataValidation allowBlank="1" showInputMessage="1" showErrorMessage="1" promptTitle="Objekt (Y-verdi)" prompt="Skriv inn Y-verdien for objektet, feks trappenesen" sqref="A3" xr:uid="{AA277895-3138-3D44-A6FB-7F1533A36839}"/>
    <dataValidation allowBlank="1" showInputMessage="1" showErrorMessage="1" promptTitle="Bakgrunn (Y-verdi)" prompt="Skriv inn Y-verdien for for bakgrunnen, feks trappetrinnet" sqref="B3" xr:uid="{9D7DAADD-A7B0-9E44-B687-A423DF03E4D7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65F1F-4BFE-4ABB-B782-7EAFD812F3E7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49B46-A6E5-4A93-ABB4-270B68E47CD1}">
  <dimension ref="A1:G13"/>
  <sheetViews>
    <sheetView zoomScale="160" zoomScaleNormal="160" workbookViewId="0">
      <selection activeCell="B6" sqref="B6"/>
    </sheetView>
  </sheetViews>
  <sheetFormatPr baseColWidth="10" defaultRowHeight="16" x14ac:dyDescent="0.2"/>
  <cols>
    <col min="1" max="1" width="13" customWidth="1"/>
    <col min="2" max="2" width="4.83203125" customWidth="1"/>
    <col min="3" max="3" width="6.5" customWidth="1"/>
    <col min="4" max="4" width="6.6640625" customWidth="1"/>
    <col min="5" max="5" width="11.5" customWidth="1"/>
    <col min="6" max="6" width="9" customWidth="1"/>
    <col min="7" max="7" width="16.6640625" bestFit="1" customWidth="1"/>
  </cols>
  <sheetData>
    <row r="1" spans="1:7" x14ac:dyDescent="0.2">
      <c r="A1" s="56" t="s">
        <v>61</v>
      </c>
      <c r="B1" s="56"/>
      <c r="C1" s="56"/>
      <c r="D1" s="56"/>
      <c r="E1" s="56"/>
      <c r="F1" s="56"/>
      <c r="G1" s="56"/>
    </row>
    <row r="2" spans="1:7" x14ac:dyDescent="0.2">
      <c r="A2" s="56"/>
      <c r="B2" s="56"/>
      <c r="C2" s="56"/>
      <c r="D2" s="56"/>
      <c r="E2" s="56"/>
      <c r="F2" s="56"/>
      <c r="G2" s="56"/>
    </row>
    <row r="3" spans="1:7" x14ac:dyDescent="0.2">
      <c r="A3" t="s">
        <v>66</v>
      </c>
      <c r="E3" s="4">
        <v>6.8500000000000005E-2</v>
      </c>
      <c r="F3" s="55" t="s">
        <v>59</v>
      </c>
      <c r="G3" s="55"/>
    </row>
    <row r="4" spans="1:7" x14ac:dyDescent="0.2">
      <c r="A4" s="55"/>
      <c r="B4" s="55"/>
      <c r="C4" s="55"/>
      <c r="D4" s="55"/>
      <c r="E4" s="55"/>
      <c r="F4" s="55"/>
      <c r="G4" s="55"/>
    </row>
    <row r="5" spans="1:7" ht="9" customHeight="1" x14ac:dyDescent="0.2">
      <c r="A5" s="55"/>
      <c r="B5" s="55"/>
      <c r="C5" s="55"/>
      <c r="D5" s="55"/>
      <c r="E5" s="55"/>
      <c r="F5" s="55"/>
      <c r="G5" s="55"/>
    </row>
    <row r="6" spans="1:7" ht="22.5" customHeight="1" x14ac:dyDescent="0.2">
      <c r="A6" s="49" t="s">
        <v>62</v>
      </c>
      <c r="B6" s="47">
        <v>4</v>
      </c>
      <c r="C6" s="1" t="s">
        <v>63</v>
      </c>
      <c r="D6" s="48">
        <v>600</v>
      </c>
      <c r="E6" s="1" t="s">
        <v>64</v>
      </c>
      <c r="F6" s="50">
        <f>E3*D6*B6</f>
        <v>164.4</v>
      </c>
      <c r="G6" s="1" t="s">
        <v>60</v>
      </c>
    </row>
    <row r="10" spans="1:7" x14ac:dyDescent="0.2">
      <c r="G10" t="s">
        <v>65</v>
      </c>
    </row>
    <row r="13" spans="1:7" x14ac:dyDescent="0.2">
      <c r="F13" t="s">
        <v>65</v>
      </c>
    </row>
  </sheetData>
  <sheetProtection sheet="1" objects="1" scenarios="1" selectLockedCells="1"/>
  <mergeCells count="3">
    <mergeCell ref="F3:G3"/>
    <mergeCell ref="A1:G2"/>
    <mergeCell ref="A4:G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6E3C7-8C62-FA45-961F-7904B86AE7E6}">
  <dimension ref="A2:L8"/>
  <sheetViews>
    <sheetView topLeftCell="A2" zoomScale="142" workbookViewId="0">
      <selection activeCell="D7" sqref="D7"/>
    </sheetView>
  </sheetViews>
  <sheetFormatPr baseColWidth="10" defaultColWidth="8.83203125" defaultRowHeight="15" x14ac:dyDescent="0.2"/>
  <cols>
    <col min="1" max="2" width="5.5" style="27" customWidth="1"/>
    <col min="3" max="3" width="11.33203125" style="27" customWidth="1"/>
    <col min="4" max="4" width="11.1640625" style="27" customWidth="1"/>
    <col min="5" max="7" width="11.33203125" style="27" customWidth="1"/>
    <col min="8" max="8" width="11.1640625" style="27" customWidth="1"/>
    <col min="9" max="16384" width="8.83203125" style="11"/>
  </cols>
  <sheetData>
    <row r="2" spans="1:12" ht="33" customHeight="1" x14ac:dyDescent="0.2">
      <c r="C2" s="28" t="s">
        <v>1</v>
      </c>
      <c r="D2" s="28" t="s">
        <v>2</v>
      </c>
      <c r="E2" s="28" t="s">
        <v>3</v>
      </c>
      <c r="F2" s="28" t="s">
        <v>4</v>
      </c>
      <c r="G2" s="28" t="s">
        <v>5</v>
      </c>
      <c r="H2" s="28" t="s">
        <v>6</v>
      </c>
      <c r="K2" s="25" t="s">
        <v>49</v>
      </c>
      <c r="L2" s="26" t="s">
        <v>50</v>
      </c>
    </row>
    <row r="3" spans="1:12" ht="36" customHeight="1" x14ac:dyDescent="0.2">
      <c r="A3" s="57" t="s">
        <v>1</v>
      </c>
      <c r="B3" s="57"/>
      <c r="C3" s="29">
        <v>0</v>
      </c>
      <c r="D3" s="29">
        <v>-0.22</v>
      </c>
      <c r="E3" s="32">
        <v>-0.32300000000000001</v>
      </c>
      <c r="F3" s="30">
        <v>0.67500000000000004</v>
      </c>
      <c r="G3" s="29">
        <v>0.33500000000000002</v>
      </c>
      <c r="H3" s="29">
        <v>5.6000000000000001E-2</v>
      </c>
    </row>
    <row r="4" spans="1:12" ht="26" customHeight="1" x14ac:dyDescent="0.2">
      <c r="A4" s="57" t="s">
        <v>2</v>
      </c>
      <c r="B4" s="57"/>
      <c r="C4" s="29">
        <v>0.28199999999999997</v>
      </c>
      <c r="D4" s="29">
        <v>0</v>
      </c>
      <c r="E4" s="29">
        <v>-0.13200000000000001</v>
      </c>
      <c r="F4" s="31">
        <v>1.1479999999999999</v>
      </c>
      <c r="G4" s="30">
        <v>0.71199999999999997</v>
      </c>
      <c r="H4" s="29">
        <v>0.35399999999999998</v>
      </c>
    </row>
    <row r="5" spans="1:12" ht="32" customHeight="1" x14ac:dyDescent="0.2">
      <c r="A5" s="57" t="s">
        <v>3</v>
      </c>
      <c r="B5" s="57"/>
      <c r="C5" s="30">
        <v>0.47699999999999998</v>
      </c>
      <c r="D5" s="29">
        <v>0.152</v>
      </c>
      <c r="E5" s="29">
        <v>0</v>
      </c>
      <c r="F5" s="31">
        <v>1.474</v>
      </c>
      <c r="G5" s="31">
        <v>0.97199999999999998</v>
      </c>
      <c r="H5" s="30">
        <v>0.56000000000000005</v>
      </c>
    </row>
    <row r="6" spans="1:12" ht="31" customHeight="1" x14ac:dyDescent="0.2">
      <c r="A6" s="57" t="s">
        <v>4</v>
      </c>
      <c r="B6" s="57"/>
      <c r="C6" s="30">
        <v>-0.40300000000000002</v>
      </c>
      <c r="D6" s="33">
        <v>-0.53400000000000003</v>
      </c>
      <c r="E6" s="33">
        <v>-0.59599999999999997</v>
      </c>
      <c r="F6" s="29">
        <v>0</v>
      </c>
      <c r="G6" s="29">
        <v>-0.20300000000000001</v>
      </c>
      <c r="H6" s="29">
        <v>-0.36899999999999999</v>
      </c>
    </row>
    <row r="7" spans="1:12" ht="31" customHeight="1" x14ac:dyDescent="0.2">
      <c r="A7" s="57" t="s">
        <v>5</v>
      </c>
      <c r="B7" s="57"/>
      <c r="C7" s="29">
        <v>-0.251</v>
      </c>
      <c r="D7" s="30">
        <v>-0.41599999999999998</v>
      </c>
      <c r="E7" s="30">
        <v>-0.49299999999999999</v>
      </c>
      <c r="F7" s="29">
        <v>0.254</v>
      </c>
      <c r="G7" s="29">
        <v>0</v>
      </c>
      <c r="H7" s="32">
        <v>-0.20899999999999999</v>
      </c>
    </row>
    <row r="8" spans="1:12" ht="31" customHeight="1" x14ac:dyDescent="0.2">
      <c r="A8" s="57" t="s">
        <v>6</v>
      </c>
      <c r="B8" s="57"/>
      <c r="C8" s="32">
        <v>-5.2999999999999999E-2</v>
      </c>
      <c r="D8" s="32">
        <v>-0.26200000000000001</v>
      </c>
      <c r="E8" s="32">
        <v>-0.35899999999999999</v>
      </c>
      <c r="F8" s="30">
        <v>0.58599999999999997</v>
      </c>
      <c r="G8" s="29">
        <v>0.26400000000000001</v>
      </c>
      <c r="H8" s="29">
        <v>0</v>
      </c>
    </row>
  </sheetData>
  <mergeCells count="6">
    <mergeCell ref="A8:B8"/>
    <mergeCell ref="A3:B3"/>
    <mergeCell ref="A4:B4"/>
    <mergeCell ref="A5:B5"/>
    <mergeCell ref="A6:B6"/>
    <mergeCell ref="A7:B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14ABF-1742-7648-92A5-07BBB33B761F}">
  <dimension ref="A1:E37"/>
  <sheetViews>
    <sheetView workbookViewId="0">
      <selection activeCell="F1" sqref="F1:F1048576"/>
    </sheetView>
  </sheetViews>
  <sheetFormatPr baseColWidth="10" defaultColWidth="8.83203125" defaultRowHeight="15" x14ac:dyDescent="0.2"/>
  <cols>
    <col min="1" max="2" width="17.83203125" style="11" bestFit="1" customWidth="1"/>
    <col min="3" max="3" width="7.5" style="11" bestFit="1" customWidth="1"/>
    <col min="4" max="4" width="9.6640625" style="11" bestFit="1" customWidth="1"/>
    <col min="5" max="5" width="10" style="11" bestFit="1" customWidth="1"/>
    <col min="6" max="16384" width="8.83203125" style="11"/>
  </cols>
  <sheetData>
    <row r="1" spans="1:5" x14ac:dyDescent="0.2">
      <c r="A1" s="10" t="s">
        <v>37</v>
      </c>
      <c r="B1" s="10" t="s">
        <v>36</v>
      </c>
      <c r="C1" s="10" t="s">
        <v>35</v>
      </c>
      <c r="D1" s="10" t="s">
        <v>34</v>
      </c>
      <c r="E1" s="10" t="s">
        <v>33</v>
      </c>
    </row>
    <row r="2" spans="1:5" x14ac:dyDescent="0.2">
      <c r="A2" s="11" t="s">
        <v>1</v>
      </c>
      <c r="B2" s="11" t="s">
        <v>1</v>
      </c>
      <c r="C2" s="11">
        <v>30.03</v>
      </c>
      <c r="D2" s="11">
        <v>30.03</v>
      </c>
      <c r="E2" s="11">
        <v>0</v>
      </c>
    </row>
    <row r="3" spans="1:5" x14ac:dyDescent="0.2">
      <c r="A3" s="11" t="s">
        <v>1</v>
      </c>
      <c r="B3" s="11" t="s">
        <v>2</v>
      </c>
      <c r="C3" s="11">
        <v>30.03</v>
      </c>
      <c r="D3" s="11">
        <v>38.520000000000003</v>
      </c>
      <c r="E3" s="11">
        <v>-0.22</v>
      </c>
    </row>
    <row r="4" spans="1:5" x14ac:dyDescent="0.2">
      <c r="A4" s="11" t="s">
        <v>1</v>
      </c>
      <c r="B4" s="11" t="s">
        <v>3</v>
      </c>
      <c r="C4" s="11">
        <v>30.03</v>
      </c>
      <c r="D4" s="11">
        <v>44.37</v>
      </c>
      <c r="E4" s="11">
        <v>-0.32300000000000001</v>
      </c>
    </row>
    <row r="5" spans="1:5" x14ac:dyDescent="0.2">
      <c r="A5" s="11" t="s">
        <v>1</v>
      </c>
      <c r="B5" s="11" t="s">
        <v>4</v>
      </c>
      <c r="C5" s="11">
        <v>30.03</v>
      </c>
      <c r="D5" s="11">
        <v>17.93</v>
      </c>
      <c r="E5" s="11">
        <v>0.67500000000000004</v>
      </c>
    </row>
    <row r="6" spans="1:5" x14ac:dyDescent="0.2">
      <c r="A6" s="11" t="s">
        <v>1</v>
      </c>
      <c r="B6" s="11" t="s">
        <v>5</v>
      </c>
      <c r="C6" s="11">
        <v>30.03</v>
      </c>
      <c r="D6" s="11">
        <v>22.5</v>
      </c>
      <c r="E6" s="11">
        <v>0.33500000000000002</v>
      </c>
    </row>
    <row r="7" spans="1:5" x14ac:dyDescent="0.2">
      <c r="A7" s="11" t="s">
        <v>1</v>
      </c>
      <c r="B7" s="11" t="s">
        <v>6</v>
      </c>
      <c r="C7" s="11">
        <v>30.03</v>
      </c>
      <c r="D7" s="11">
        <v>28.44</v>
      </c>
      <c r="E7" s="11">
        <v>5.6000000000000001E-2</v>
      </c>
    </row>
    <row r="8" spans="1:5" x14ac:dyDescent="0.2">
      <c r="A8" s="11" t="s">
        <v>2</v>
      </c>
      <c r="B8" s="11" t="s">
        <v>1</v>
      </c>
      <c r="C8" s="11">
        <v>38.520000000000003</v>
      </c>
      <c r="D8" s="11">
        <v>30.03</v>
      </c>
      <c r="E8" s="11">
        <v>0.28199999999999997</v>
      </c>
    </row>
    <row r="9" spans="1:5" x14ac:dyDescent="0.2">
      <c r="A9" s="11" t="s">
        <v>2</v>
      </c>
      <c r="B9" s="11" t="s">
        <v>2</v>
      </c>
      <c r="C9" s="11">
        <v>38.520000000000003</v>
      </c>
      <c r="D9" s="11">
        <v>38.520000000000003</v>
      </c>
      <c r="E9" s="11">
        <v>0</v>
      </c>
    </row>
    <row r="10" spans="1:5" x14ac:dyDescent="0.2">
      <c r="A10" s="11" t="s">
        <v>2</v>
      </c>
      <c r="B10" s="11" t="s">
        <v>3</v>
      </c>
      <c r="C10" s="11">
        <v>38.520000000000003</v>
      </c>
      <c r="D10" s="11">
        <v>44.37</v>
      </c>
      <c r="E10" s="11">
        <v>-0.13200000000000001</v>
      </c>
    </row>
    <row r="11" spans="1:5" x14ac:dyDescent="0.2">
      <c r="A11" s="11" t="s">
        <v>2</v>
      </c>
      <c r="B11" s="11" t="s">
        <v>4</v>
      </c>
      <c r="C11" s="11">
        <v>38.520000000000003</v>
      </c>
      <c r="D11" s="11">
        <v>17.93</v>
      </c>
      <c r="E11" s="11">
        <v>1.1479999999999999</v>
      </c>
    </row>
    <row r="12" spans="1:5" x14ac:dyDescent="0.2">
      <c r="A12" s="11" t="s">
        <v>2</v>
      </c>
      <c r="B12" s="11" t="s">
        <v>5</v>
      </c>
      <c r="C12" s="11">
        <v>38.520000000000003</v>
      </c>
      <c r="D12" s="11">
        <v>22.5</v>
      </c>
      <c r="E12" s="11">
        <v>0.71199999999999997</v>
      </c>
    </row>
    <row r="13" spans="1:5" x14ac:dyDescent="0.2">
      <c r="A13" s="11" t="s">
        <v>2</v>
      </c>
      <c r="B13" s="11" t="s">
        <v>6</v>
      </c>
      <c r="C13" s="11">
        <v>38.520000000000003</v>
      </c>
      <c r="D13" s="11">
        <v>28.44</v>
      </c>
      <c r="E13" s="11">
        <v>0.35399999999999998</v>
      </c>
    </row>
    <row r="14" spans="1:5" x14ac:dyDescent="0.2">
      <c r="A14" s="11" t="s">
        <v>3</v>
      </c>
      <c r="B14" s="11" t="s">
        <v>1</v>
      </c>
      <c r="C14" s="11">
        <v>44.37</v>
      </c>
      <c r="D14" s="11">
        <v>30.03</v>
      </c>
      <c r="E14" s="11">
        <v>0.47699999999999998</v>
      </c>
    </row>
    <row r="15" spans="1:5" x14ac:dyDescent="0.2">
      <c r="A15" s="11" t="s">
        <v>3</v>
      </c>
      <c r="B15" s="11" t="s">
        <v>2</v>
      </c>
      <c r="C15" s="11">
        <v>44.37</v>
      </c>
      <c r="D15" s="11">
        <v>38.520000000000003</v>
      </c>
      <c r="E15" s="11">
        <v>0.152</v>
      </c>
    </row>
    <row r="16" spans="1:5" x14ac:dyDescent="0.2">
      <c r="A16" s="11" t="s">
        <v>3</v>
      </c>
      <c r="B16" s="11" t="s">
        <v>3</v>
      </c>
      <c r="C16" s="11">
        <v>44.37</v>
      </c>
      <c r="D16" s="11">
        <v>44.37</v>
      </c>
      <c r="E16" s="11">
        <v>0</v>
      </c>
    </row>
    <row r="17" spans="1:5" x14ac:dyDescent="0.2">
      <c r="A17" s="11" t="s">
        <v>3</v>
      </c>
      <c r="B17" s="11" t="s">
        <v>4</v>
      </c>
      <c r="C17" s="11">
        <v>44.37</v>
      </c>
      <c r="D17" s="11">
        <v>17.93</v>
      </c>
      <c r="E17" s="11">
        <v>1.474</v>
      </c>
    </row>
    <row r="18" spans="1:5" x14ac:dyDescent="0.2">
      <c r="A18" s="11" t="s">
        <v>3</v>
      </c>
      <c r="B18" s="11" t="s">
        <v>5</v>
      </c>
      <c r="C18" s="11">
        <v>44.37</v>
      </c>
      <c r="D18" s="11">
        <v>22.5</v>
      </c>
      <c r="E18" s="11">
        <v>0.97199999999999998</v>
      </c>
    </row>
    <row r="19" spans="1:5" x14ac:dyDescent="0.2">
      <c r="A19" s="11" t="s">
        <v>3</v>
      </c>
      <c r="B19" s="11" t="s">
        <v>6</v>
      </c>
      <c r="C19" s="11">
        <v>44.37</v>
      </c>
      <c r="D19" s="11">
        <v>28.44</v>
      </c>
      <c r="E19" s="11">
        <v>0.56000000000000005</v>
      </c>
    </row>
    <row r="20" spans="1:5" x14ac:dyDescent="0.2">
      <c r="A20" s="11" t="s">
        <v>4</v>
      </c>
      <c r="B20" s="11" t="s">
        <v>1</v>
      </c>
      <c r="C20" s="11">
        <v>17.93</v>
      </c>
      <c r="D20" s="11">
        <v>30.03</v>
      </c>
      <c r="E20" s="11">
        <v>-0.40300000000000002</v>
      </c>
    </row>
    <row r="21" spans="1:5" x14ac:dyDescent="0.2">
      <c r="A21" s="11" t="s">
        <v>4</v>
      </c>
      <c r="B21" s="11" t="s">
        <v>2</v>
      </c>
      <c r="C21" s="11">
        <v>17.93</v>
      </c>
      <c r="D21" s="11">
        <v>38.520000000000003</v>
      </c>
      <c r="E21" s="11">
        <v>-0.53400000000000003</v>
      </c>
    </row>
    <row r="22" spans="1:5" x14ac:dyDescent="0.2">
      <c r="A22" s="11" t="s">
        <v>4</v>
      </c>
      <c r="B22" s="11" t="s">
        <v>3</v>
      </c>
      <c r="C22" s="11">
        <v>17.93</v>
      </c>
      <c r="D22" s="11">
        <v>44.37</v>
      </c>
      <c r="E22" s="11">
        <v>-0.59599999999999997</v>
      </c>
    </row>
    <row r="23" spans="1:5" x14ac:dyDescent="0.2">
      <c r="A23" s="11" t="s">
        <v>4</v>
      </c>
      <c r="B23" s="11" t="s">
        <v>4</v>
      </c>
      <c r="C23" s="11">
        <v>17.93</v>
      </c>
      <c r="D23" s="11">
        <v>17.93</v>
      </c>
      <c r="E23" s="11">
        <v>0</v>
      </c>
    </row>
    <row r="24" spans="1:5" x14ac:dyDescent="0.2">
      <c r="A24" s="11" t="s">
        <v>4</v>
      </c>
      <c r="B24" s="11" t="s">
        <v>5</v>
      </c>
      <c r="C24" s="11">
        <v>17.93</v>
      </c>
      <c r="D24" s="11">
        <v>22.5</v>
      </c>
      <c r="E24" s="11">
        <v>-0.20300000000000001</v>
      </c>
    </row>
    <row r="25" spans="1:5" x14ac:dyDescent="0.2">
      <c r="A25" s="11" t="s">
        <v>4</v>
      </c>
      <c r="B25" s="11" t="s">
        <v>6</v>
      </c>
      <c r="C25" s="11">
        <v>17.93</v>
      </c>
      <c r="D25" s="11">
        <v>28.44</v>
      </c>
      <c r="E25" s="11">
        <v>-0.36899999999999999</v>
      </c>
    </row>
    <row r="26" spans="1:5" x14ac:dyDescent="0.2">
      <c r="A26" s="11" t="s">
        <v>5</v>
      </c>
      <c r="B26" s="11" t="s">
        <v>1</v>
      </c>
      <c r="C26" s="11">
        <v>22.5</v>
      </c>
      <c r="D26" s="11">
        <v>30.03</v>
      </c>
      <c r="E26" s="11">
        <v>-0.251</v>
      </c>
    </row>
    <row r="27" spans="1:5" x14ac:dyDescent="0.2">
      <c r="A27" s="11" t="s">
        <v>5</v>
      </c>
      <c r="B27" s="11" t="s">
        <v>2</v>
      </c>
      <c r="C27" s="11">
        <v>22.5</v>
      </c>
      <c r="D27" s="11">
        <v>38.520000000000003</v>
      </c>
      <c r="E27" s="11">
        <v>-0.41599999999999998</v>
      </c>
    </row>
    <row r="28" spans="1:5" x14ac:dyDescent="0.2">
      <c r="A28" s="11" t="s">
        <v>5</v>
      </c>
      <c r="B28" s="11" t="s">
        <v>3</v>
      </c>
      <c r="C28" s="11">
        <v>22.5</v>
      </c>
      <c r="D28" s="11">
        <v>44.37</v>
      </c>
      <c r="E28" s="11">
        <v>-0.49299999999999999</v>
      </c>
    </row>
    <row r="29" spans="1:5" x14ac:dyDescent="0.2">
      <c r="A29" s="11" t="s">
        <v>5</v>
      </c>
      <c r="B29" s="11" t="s">
        <v>4</v>
      </c>
      <c r="C29" s="11">
        <v>22.5</v>
      </c>
      <c r="D29" s="11">
        <v>17.93</v>
      </c>
      <c r="E29" s="11">
        <v>0.254</v>
      </c>
    </row>
    <row r="30" spans="1:5" x14ac:dyDescent="0.2">
      <c r="A30" s="11" t="s">
        <v>5</v>
      </c>
      <c r="B30" s="11" t="s">
        <v>5</v>
      </c>
      <c r="C30" s="11">
        <v>22.5</v>
      </c>
      <c r="D30" s="11">
        <v>22.5</v>
      </c>
      <c r="E30" s="11">
        <v>0</v>
      </c>
    </row>
    <row r="31" spans="1:5" x14ac:dyDescent="0.2">
      <c r="A31" s="11" t="s">
        <v>5</v>
      </c>
      <c r="B31" s="11" t="s">
        <v>6</v>
      </c>
      <c r="C31" s="11">
        <v>22.5</v>
      </c>
      <c r="D31" s="11">
        <v>28.44</v>
      </c>
      <c r="E31" s="11">
        <v>-0.20899999999999999</v>
      </c>
    </row>
    <row r="32" spans="1:5" x14ac:dyDescent="0.2">
      <c r="A32" s="11" t="s">
        <v>6</v>
      </c>
      <c r="B32" s="11" t="s">
        <v>1</v>
      </c>
      <c r="C32" s="11">
        <v>28.44</v>
      </c>
      <c r="D32" s="11">
        <v>30.03</v>
      </c>
      <c r="E32" s="11">
        <v>-5.2999999999999999E-2</v>
      </c>
    </row>
    <row r="33" spans="1:5" x14ac:dyDescent="0.2">
      <c r="A33" s="11" t="s">
        <v>6</v>
      </c>
      <c r="B33" s="11" t="s">
        <v>2</v>
      </c>
      <c r="C33" s="11">
        <v>28.44</v>
      </c>
      <c r="D33" s="11">
        <v>38.520000000000003</v>
      </c>
      <c r="E33" s="11">
        <v>-0.26200000000000001</v>
      </c>
    </row>
    <row r="34" spans="1:5" x14ac:dyDescent="0.2">
      <c r="A34" s="11" t="s">
        <v>6</v>
      </c>
      <c r="B34" s="11" t="s">
        <v>3</v>
      </c>
      <c r="C34" s="11">
        <v>28.44</v>
      </c>
      <c r="D34" s="11">
        <v>44.37</v>
      </c>
      <c r="E34" s="11">
        <v>-0.35899999999999999</v>
      </c>
    </row>
    <row r="35" spans="1:5" x14ac:dyDescent="0.2">
      <c r="A35" s="11" t="s">
        <v>6</v>
      </c>
      <c r="B35" s="11" t="s">
        <v>4</v>
      </c>
      <c r="C35" s="11">
        <v>28.44</v>
      </c>
      <c r="D35" s="11">
        <v>17.93</v>
      </c>
      <c r="E35" s="11">
        <v>0.58599999999999997</v>
      </c>
    </row>
    <row r="36" spans="1:5" x14ac:dyDescent="0.2">
      <c r="A36" s="11" t="s">
        <v>6</v>
      </c>
      <c r="B36" s="11" t="s">
        <v>5</v>
      </c>
      <c r="C36" s="11">
        <v>28.44</v>
      </c>
      <c r="D36" s="11">
        <v>22.5</v>
      </c>
      <c r="E36" s="11">
        <v>0.26400000000000001</v>
      </c>
    </row>
    <row r="37" spans="1:5" x14ac:dyDescent="0.2">
      <c r="A37" s="11" t="s">
        <v>6</v>
      </c>
      <c r="B37" s="11" t="s">
        <v>6</v>
      </c>
      <c r="C37" s="11">
        <v>28.44</v>
      </c>
      <c r="D37" s="11">
        <v>28.44</v>
      </c>
      <c r="E37" s="11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Målinger</vt:lpstr>
      <vt:lpstr>Forslag til revider krysstabell</vt:lpstr>
      <vt:lpstr>Kontrastkalkulator</vt:lpstr>
      <vt:lpstr>Ark1</vt:lpstr>
      <vt:lpstr>Transport kalkulator</vt:lpstr>
      <vt:lpstr>Krysstabell</vt:lpstr>
      <vt:lpstr>Utregninger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 Gorset</dc:creator>
  <cp:lastModifiedBy>Ane Gorset</cp:lastModifiedBy>
  <cp:lastPrinted>2025-04-02T10:55:27Z</cp:lastPrinted>
  <dcterms:created xsi:type="dcterms:W3CDTF">2025-04-02T10:17:28Z</dcterms:created>
  <dcterms:modified xsi:type="dcterms:W3CDTF">2025-06-02T13:54:22Z</dcterms:modified>
</cp:coreProperties>
</file>